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35" windowWidth="11070" windowHeight="5460" tabRatio="905" activeTab="0"/>
  </bookViews>
  <sheets>
    <sheet name="tarif" sheetId="1" r:id="rId1"/>
    <sheet name="stock" sheetId="2" r:id="rId2"/>
    <sheet name="PAQ6543" sheetId="3" r:id="rId3"/>
    <sheet name="Feuil1" sheetId="4" r:id="rId4"/>
    <sheet name="commande" sheetId="5" r:id="rId5"/>
  </sheets>
  <definedNames>
    <definedName name="_xlnm.Print_Area" localSheetId="2">'PAQ6543'!$A$3:$E$36</definedName>
    <definedName name="_xlnm.Print_Area" localSheetId="0">'tarif'!$B$1:$K$44</definedName>
  </definedNames>
  <calcPr fullCalcOnLoad="1"/>
</workbook>
</file>

<file path=xl/sharedStrings.xml><?xml version="1.0" encoding="utf-8"?>
<sst xmlns="http://schemas.openxmlformats.org/spreadsheetml/2006/main" count="358" uniqueCount="226">
  <si>
    <t>Nbre</t>
  </si>
  <si>
    <t>Référence</t>
  </si>
  <si>
    <t>P. unitaire</t>
  </si>
  <si>
    <t>TOTAL</t>
  </si>
  <si>
    <t>Cahier de brouillon 96p</t>
  </si>
  <si>
    <t>Recharge 50 feuilles perforées 5 x 5</t>
  </si>
  <si>
    <t>Protège-cahier ROUGE (Musique)</t>
  </si>
  <si>
    <t>Boîte de 5 tubes gouache (Noir, Blanc, 3 primaires )</t>
  </si>
  <si>
    <t>Pinceau  n° 10</t>
  </si>
  <si>
    <t>Pochette de 12 crayons de couleur Assortis</t>
  </si>
  <si>
    <t>PAQUET TYPE 6ème</t>
  </si>
  <si>
    <t>PAQUET TYPE 5ème</t>
  </si>
  <si>
    <t>stoc</t>
  </si>
  <si>
    <t>format écolier</t>
  </si>
  <si>
    <t>petites fournitures</t>
  </si>
  <si>
    <t>cahier 100p séyès</t>
  </si>
  <si>
    <t>stylo plume</t>
  </si>
  <si>
    <t>cahier brouillon</t>
  </si>
  <si>
    <t>cartouche encre</t>
  </si>
  <si>
    <t>cahier répertoire</t>
  </si>
  <si>
    <t>effaceur</t>
  </si>
  <si>
    <t>cahier musique</t>
  </si>
  <si>
    <t>crayon papier</t>
  </si>
  <si>
    <t>cahier textes</t>
  </si>
  <si>
    <t>critérium</t>
  </si>
  <si>
    <t>protege cahier bleu</t>
  </si>
  <si>
    <t>mines critérium</t>
  </si>
  <si>
    <t>protege cahier rose</t>
  </si>
  <si>
    <t>porte-mine fine</t>
  </si>
  <si>
    <t>protege cahier jaune</t>
  </si>
  <si>
    <t>mines  fines</t>
  </si>
  <si>
    <t>protege cahier vert</t>
  </si>
  <si>
    <t>crayon bille</t>
  </si>
  <si>
    <t>protège cahier violet</t>
  </si>
  <si>
    <t>protège cahier rouge</t>
  </si>
  <si>
    <t>règle plate 30 cm</t>
  </si>
  <si>
    <t>protège cahier noir</t>
  </si>
  <si>
    <t>double décimètre</t>
  </si>
  <si>
    <t>format A4</t>
  </si>
  <si>
    <t>équerre 60° 20 cm</t>
  </si>
  <si>
    <t xml:space="preserve">cahier 100p séyès </t>
  </si>
  <si>
    <t>rapporteur 1/2 cercle</t>
  </si>
  <si>
    <t xml:space="preserve">cahier 100p 5x5 </t>
  </si>
  <si>
    <t>rapporteur  cercle</t>
  </si>
  <si>
    <t>trace-lettres</t>
  </si>
  <si>
    <t xml:space="preserve">cahier 200p 5x5 </t>
  </si>
  <si>
    <t>compas</t>
  </si>
  <si>
    <t>classeur gros anneaux</t>
  </si>
  <si>
    <t>classeur petits anneaux</t>
  </si>
  <si>
    <t>rouleau papier adhésif</t>
  </si>
  <si>
    <t>recharges simples séyès 50</t>
  </si>
  <si>
    <t>tube de colle</t>
  </si>
  <si>
    <t>recharges simples séyès100</t>
  </si>
  <si>
    <t>bâton de colle</t>
  </si>
  <si>
    <t>recharges simples 5 x 5</t>
  </si>
  <si>
    <t>recharges doubles séyès</t>
  </si>
  <si>
    <t>gomme</t>
  </si>
  <si>
    <t>recharges dessin</t>
  </si>
  <si>
    <t>taille crayon</t>
  </si>
  <si>
    <t>intercalaires carton</t>
  </si>
  <si>
    <t xml:space="preserve"> étiquettes (pochette)</t>
  </si>
  <si>
    <t>intercalaires plastique</t>
  </si>
  <si>
    <t xml:space="preserve">boîte d'œillets  </t>
  </si>
  <si>
    <t>volets plastiques (50)</t>
  </si>
  <si>
    <t>ciseaux</t>
  </si>
  <si>
    <t>calculatrice</t>
  </si>
  <si>
    <t>protège cahier vert</t>
  </si>
  <si>
    <t>feuille papier millimétré</t>
  </si>
  <si>
    <t>gouache</t>
  </si>
  <si>
    <t>pinceau N°10</t>
  </si>
  <si>
    <t>format 24x32</t>
  </si>
  <si>
    <t>boite 12 feutres moyens</t>
  </si>
  <si>
    <t>boite 12 crayons couleurs</t>
  </si>
  <si>
    <t>brosse N°14</t>
  </si>
  <si>
    <t>cahier 180p séyès (spirale)</t>
  </si>
  <si>
    <t xml:space="preserve">chemise élastique </t>
  </si>
  <si>
    <t>protège cahier bleu</t>
  </si>
  <si>
    <t>protège cahier jaune</t>
  </si>
  <si>
    <t>protège cahier transparent</t>
  </si>
  <si>
    <t>pochette papier calque</t>
  </si>
  <si>
    <t>formats divers</t>
  </si>
  <si>
    <t>bloc sténo</t>
  </si>
  <si>
    <t>carnet</t>
  </si>
  <si>
    <t xml:space="preserve">carnet répertoire </t>
  </si>
  <si>
    <t>buvard</t>
  </si>
  <si>
    <t>Protège-cahier NOIR ( Histoire-Géographie )</t>
  </si>
  <si>
    <t>Brosse plate n° 10</t>
  </si>
  <si>
    <t xml:space="preserve">feutre noir fin </t>
  </si>
  <si>
    <t xml:space="preserve">crayon papier HB </t>
  </si>
  <si>
    <t xml:space="preserve">crayon papier 2B </t>
  </si>
  <si>
    <t>PAQUET TYPE 4ème</t>
  </si>
  <si>
    <t>PAQUET TYPE 3ème</t>
  </si>
  <si>
    <t xml:space="preserve"> FORMAT 17 x 22</t>
  </si>
  <si>
    <t xml:space="preserve"> FORMAT 21 x 29,7</t>
  </si>
  <si>
    <t>Classeur 4 anneaux 15 mm (Techno)</t>
  </si>
  <si>
    <t>Recharge 50 feuilles perforées Seyes</t>
  </si>
  <si>
    <t>Recharge 50 copies doubles perforées Seyes</t>
  </si>
  <si>
    <t>Sachet de 50 volets plastiques perforés</t>
  </si>
  <si>
    <r>
      <t xml:space="preserve"> </t>
    </r>
    <r>
      <rPr>
        <sz val="10"/>
        <color indexed="8"/>
        <rFont val="Times New Roman"/>
        <family val="1"/>
      </rPr>
      <t>DIVERS</t>
    </r>
  </si>
  <si>
    <t>Rapporteur</t>
  </si>
  <si>
    <t>FORMAT EUROPEEN 24X32</t>
  </si>
  <si>
    <t>total 6ème</t>
  </si>
  <si>
    <t>EFFECTIFS</t>
  </si>
  <si>
    <t>total 5ème</t>
  </si>
  <si>
    <t>total 4ème</t>
  </si>
  <si>
    <t>total 3ème</t>
  </si>
  <si>
    <t xml:space="preserve">TOTAL </t>
  </si>
  <si>
    <t>Stock</t>
  </si>
  <si>
    <t>C</t>
  </si>
  <si>
    <t>Protège-cahier NOIR (brouillon)</t>
  </si>
  <si>
    <t xml:space="preserve"> pochette de 4 surligneurs</t>
  </si>
  <si>
    <t xml:space="preserve">feutre noir fin  </t>
  </si>
  <si>
    <t>recharges simples Seyes</t>
  </si>
  <si>
    <t>recharges doubles  Seyes</t>
  </si>
  <si>
    <t>Chemise à élastique.(Français)</t>
  </si>
  <si>
    <t>A Commander</t>
  </si>
  <si>
    <t>COMMANDE</t>
  </si>
  <si>
    <t>boite 12 crayons  de couleur</t>
  </si>
  <si>
    <t>gouache (5 tubes)</t>
  </si>
  <si>
    <t>format A4  21x29,7</t>
  </si>
  <si>
    <t>format européen  24x32</t>
  </si>
  <si>
    <t>format écolier  17x22</t>
  </si>
  <si>
    <t>Quantités</t>
  </si>
  <si>
    <t>sac</t>
  </si>
  <si>
    <t>6 Intercalaires cartonnés</t>
  </si>
  <si>
    <t>12 Intercalaires cartonnés</t>
  </si>
  <si>
    <t>Classeur 4 anneaux 30 mm (EST)</t>
  </si>
  <si>
    <t>Classeur 4 anneaux 40 mm (Maths)</t>
  </si>
  <si>
    <t>Porte vues</t>
  </si>
  <si>
    <t>Recharge 50 copies doubles perforées 5X5 (Maths)</t>
  </si>
  <si>
    <t>4860702 ou 9480229</t>
  </si>
  <si>
    <t>0913000</t>
  </si>
  <si>
    <t>0916000</t>
  </si>
  <si>
    <t>papat21527Jo</t>
  </si>
  <si>
    <t>51199Estandard</t>
  </si>
  <si>
    <t>papat21113Jo</t>
  </si>
  <si>
    <t>2440500 ou 5683947</t>
  </si>
  <si>
    <t>Papat22715Jo</t>
  </si>
  <si>
    <t>0130030</t>
  </si>
  <si>
    <t>Papat213334J</t>
  </si>
  <si>
    <t>Cahier 96p Séyès (Musique Français)</t>
  </si>
  <si>
    <t>,</t>
  </si>
  <si>
    <t xml:space="preserve"> pochette de 5 surligneurs</t>
  </si>
  <si>
    <t>10 lots de 25</t>
  </si>
  <si>
    <t>5 lots de 100</t>
  </si>
  <si>
    <t>2 lots de 24</t>
  </si>
  <si>
    <t>0400700</t>
  </si>
  <si>
    <t>cahier 96 pages seyes (français) rouge</t>
  </si>
  <si>
    <t>cahier 96 5x5 pages ()maths vert</t>
  </si>
  <si>
    <t>cahier 96 pages seyes (anglais) bleu</t>
  </si>
  <si>
    <t>Porte vues (60 vues)</t>
  </si>
  <si>
    <t>cahier 96 pages seyes 90g (français) rouge</t>
  </si>
  <si>
    <t>cahier 96 pages 90g 5x5 (maths) vert</t>
  </si>
  <si>
    <t>cahier 96 pages 90g seyes (anglais) bleu</t>
  </si>
  <si>
    <t>Cahier 96 pages 90g  5 x 5 (Physique) rouge</t>
  </si>
  <si>
    <t>cahier 96 pages 90g seyes (SVT) violet</t>
  </si>
  <si>
    <t>cahier 96 pages 90g seyes (espagnol ou allemand) jaune</t>
  </si>
  <si>
    <t>cahier 96 pages 90g seyes (arts plastiques) rose</t>
  </si>
  <si>
    <t>Cahier 180 pages spirale Seyes ( Histoire-Géographie.)</t>
  </si>
  <si>
    <t>prix à payer en euros</t>
  </si>
  <si>
    <t>6ème</t>
  </si>
  <si>
    <t>5ème</t>
  </si>
  <si>
    <t>4ème</t>
  </si>
  <si>
    <t>3ème</t>
  </si>
  <si>
    <t>cahier 96 pages seyes (espagnol ou allemand) jaune</t>
  </si>
  <si>
    <t>cahier 96 pages 90g 5x5 physique rouge</t>
  </si>
  <si>
    <t xml:space="preserve">Cotisations FSE et matériel d'arts plastiques mis à disposition en classe </t>
  </si>
  <si>
    <t>Cahier 96p Seyes (Musique Français)</t>
  </si>
  <si>
    <r>
      <t xml:space="preserve"> </t>
    </r>
    <r>
      <rPr>
        <b/>
        <sz val="10"/>
        <color indexed="8"/>
        <rFont val="Times New Roman"/>
        <family val="1"/>
      </rPr>
      <t>DIVERS</t>
    </r>
  </si>
  <si>
    <r>
      <t xml:space="preserve"> </t>
    </r>
    <r>
      <rPr>
        <b/>
        <sz val="8"/>
        <color indexed="8"/>
        <rFont val="Times New Roman"/>
        <family val="1"/>
      </rPr>
      <t>DIVERS</t>
    </r>
  </si>
  <si>
    <t xml:space="preserve">rapporteur </t>
  </si>
  <si>
    <t>équerre</t>
  </si>
  <si>
    <t>cahier 96 pages seyes (SVT) violet</t>
  </si>
  <si>
    <t>Cahier 96 pages seyes  ( Histoire-Géographie.) gris</t>
  </si>
  <si>
    <t>Cahier 96 pages Seyes ( Histoire-Géographie) gris</t>
  </si>
  <si>
    <t xml:space="preserve">Crayon papier 2B </t>
  </si>
  <si>
    <t xml:space="preserve">Crayon papier HB </t>
  </si>
  <si>
    <t xml:space="preserve">Feutre noir fin </t>
  </si>
  <si>
    <t>Cahier 96 pages 90g seyes (SVT) violet</t>
  </si>
  <si>
    <t>Cahier 96 pages 90g seyes (arts plastiques) rose</t>
  </si>
  <si>
    <t>Cahier 96 pages 90g seyes (espagnol ou allemand) jaune</t>
  </si>
  <si>
    <t>Cahier 96 pages 90g 5x5 (maths) vert</t>
  </si>
  <si>
    <t>Cahier 96 pages 90g seyes (anglais) bleu</t>
  </si>
  <si>
    <t>Cahier 96 pages seyes 90g (français) rouge</t>
  </si>
  <si>
    <t>Cahier de brouillon 96 pages</t>
  </si>
  <si>
    <t>Cahier 96 pages Seyes (Musique et Français)</t>
  </si>
  <si>
    <t>6 Intercalaires cartonnés (EST)</t>
  </si>
  <si>
    <t>12 Intercalaires cartonnés (Maths)</t>
  </si>
  <si>
    <t>Porte vues (60 vues) (Maths)</t>
  </si>
  <si>
    <t>Recharge 50 feuilles perforées 5x5</t>
  </si>
  <si>
    <t>Recharge 50 copies doubles perforées 5x5 (Maths)</t>
  </si>
  <si>
    <t>Cahier 96 pages 90g  5x5 (Physique) rouge</t>
  </si>
  <si>
    <t>Chemise à élastique (Français)</t>
  </si>
  <si>
    <t>Pochette de 5 surligneurs</t>
  </si>
  <si>
    <t>Pochette de 12 crayons de couleur assortis</t>
  </si>
  <si>
    <t>cahier 96 pages seyes (arts plastiques) rose</t>
  </si>
  <si>
    <t>total à commander</t>
  </si>
  <si>
    <t>Cahier 96 pages seyes ( Histoire-Géographie.) gris</t>
  </si>
  <si>
    <t>Cahier 96 pages 90g  5 x 5 (Physique) orange</t>
  </si>
  <si>
    <t xml:space="preserve">sac </t>
  </si>
  <si>
    <t>papat 213334j</t>
  </si>
  <si>
    <t>6 intercalaires carton</t>
  </si>
  <si>
    <t>12 intercalaires carton</t>
  </si>
  <si>
    <t>recharges doubles  5x5</t>
  </si>
  <si>
    <t>recharges simples 5x5</t>
  </si>
  <si>
    <t>protège documents (40 vues)</t>
  </si>
  <si>
    <t xml:space="preserve">5 surligneurs </t>
  </si>
  <si>
    <t>cahier 96 pages Seyes</t>
  </si>
  <si>
    <t>classeur mathématiques 40 mm</t>
  </si>
  <si>
    <t>classeur technologie 20 mm</t>
  </si>
  <si>
    <t>classeur EST 30 mm</t>
  </si>
  <si>
    <t xml:space="preserve">cahier 96 pages Seyes </t>
  </si>
  <si>
    <t xml:space="preserve">cahier 96 pages 5x5 </t>
  </si>
  <si>
    <t>chemise élastiques 3 rabats</t>
  </si>
  <si>
    <t xml:space="preserve">pinceau brosse </t>
  </si>
  <si>
    <t>Stylo 4 couleurs</t>
  </si>
  <si>
    <t>Correcteur blanc</t>
  </si>
  <si>
    <t>Stylo bic bleu</t>
  </si>
  <si>
    <t xml:space="preserve">Stylo bic noir </t>
  </si>
  <si>
    <t>Stylo bic rouge</t>
  </si>
  <si>
    <t>Stylo bic vert</t>
  </si>
  <si>
    <t>TARIFS DES FOURNITURES SCOLAIRES 
POUR L'ANNEE SCOLAIRE 2020-2021</t>
  </si>
  <si>
    <t xml:space="preserve">cahier 48 pages Seyes </t>
  </si>
  <si>
    <t>Matériel informatique</t>
  </si>
  <si>
    <t>Clé USB 16GB</t>
  </si>
  <si>
    <t>Ecouteurs filaire noirs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</si>
</sst>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F&quot;"/>
    <numFmt numFmtId="173" formatCode="#,##0.00\ &quot;€&quot;"/>
    <numFmt numFmtId="174" formatCode="#,##0.00\ &quot;€&quot;;[Red]#,##0.00\ &quot;€&quot;"/>
    <numFmt numFmtId="175" formatCode="#,##0.00;[Red]#,##0.00"/>
    <numFmt numFmtId="176" formatCode="#,##0.0"/>
    <numFmt numFmtId="177" formatCode="#,##0.0\ &quot;€&quot;"/>
    <numFmt numFmtId="178" formatCode="#,##0.00\ [$€-1]"/>
    <numFmt numFmtId="179" formatCode="#,##0.00\ _F"/>
    <numFmt numFmtId="180" formatCode="#,##0.00\ _€"/>
    <numFmt numFmtId="181" formatCode="&quot;Vrai&quot;;&quot;Vrai&quot;;&quot;Faux&quot;"/>
    <numFmt numFmtId="182" formatCode="&quot;Actif&quot;;&quot;Actif&quot;;&quot;Inactif&quot;"/>
    <numFmt numFmtId="183" formatCode="\1\5\.\2\3"/>
    <numFmt numFmtId="184" formatCode="d/m/yy"/>
    <numFmt numFmtId="185" formatCode="[$-40C]dddd\ d\ mmmm\ yyyy"/>
  </numFmts>
  <fonts count="5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10"/>
      <name val="Arial"/>
      <family val="2"/>
    </font>
    <font>
      <sz val="11"/>
      <name val="Arial"/>
      <family val="2"/>
    </font>
    <font>
      <sz val="10"/>
      <color indexed="14"/>
      <name val="Arial"/>
      <family val="2"/>
    </font>
    <font>
      <sz val="11"/>
      <color indexed="14"/>
      <name val="Arial"/>
      <family val="2"/>
    </font>
    <font>
      <i/>
      <sz val="10"/>
      <color indexed="14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46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1" fillId="33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34" borderId="10" xfId="0" applyFont="1" applyFill="1" applyBorder="1" applyAlignment="1">
      <alignment vertical="center"/>
    </xf>
    <xf numFmtId="2" fontId="0" fillId="34" borderId="13" xfId="0" applyNumberForma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3" xfId="0" applyFill="1" applyBorder="1" applyAlignment="1">
      <alignment/>
    </xf>
    <xf numFmtId="2" fontId="0" fillId="0" borderId="13" xfId="0" applyNumberForma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Fill="1" applyAlignment="1">
      <alignment horizontal="right"/>
    </xf>
    <xf numFmtId="0" fontId="6" fillId="34" borderId="10" xfId="0" applyFont="1" applyFill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6" fillId="34" borderId="11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8" fillId="34" borderId="11" xfId="0" applyFont="1" applyFill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2" fontId="0" fillId="35" borderId="20" xfId="0" applyNumberFormat="1" applyFill="1" applyBorder="1" applyAlignment="1">
      <alignment horizontal="center" vertical="center"/>
    </xf>
    <xf numFmtId="2" fontId="0" fillId="0" borderId="21" xfId="0" applyNumberFormat="1" applyBorder="1" applyAlignment="1">
      <alignment vertical="center"/>
    </xf>
    <xf numFmtId="2" fontId="0" fillId="35" borderId="0" xfId="0" applyNumberFormat="1" applyFill="1" applyAlignment="1">
      <alignment/>
    </xf>
    <xf numFmtId="2" fontId="0" fillId="0" borderId="13" xfId="0" applyNumberFormat="1" applyBorder="1" applyAlignment="1">
      <alignment/>
    </xf>
    <xf numFmtId="2" fontId="0" fillId="35" borderId="13" xfId="0" applyNumberFormat="1" applyFill="1" applyBorder="1" applyAlignment="1">
      <alignment horizontal="center" vertical="center"/>
    </xf>
    <xf numFmtId="2" fontId="0" fillId="34" borderId="13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0" fontId="7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22" xfId="0" applyFont="1" applyBorder="1" applyAlignment="1">
      <alignment horizontal="center"/>
    </xf>
    <xf numFmtId="2" fontId="12" fillId="34" borderId="13" xfId="0" applyNumberFormat="1" applyFont="1" applyFill="1" applyBorder="1" applyAlignment="1">
      <alignment/>
    </xf>
    <xf numFmtId="0" fontId="14" fillId="34" borderId="10" xfId="0" applyFont="1" applyFill="1" applyBorder="1" applyAlignment="1">
      <alignment vertical="center"/>
    </xf>
    <xf numFmtId="2" fontId="12" fillId="34" borderId="13" xfId="0" applyNumberFormat="1" applyFont="1" applyFill="1" applyBorder="1" applyAlignment="1">
      <alignment vertical="center"/>
    </xf>
    <xf numFmtId="0" fontId="12" fillId="34" borderId="17" xfId="0" applyFont="1" applyFill="1" applyBorder="1" applyAlignment="1">
      <alignment vertical="center"/>
    </xf>
    <xf numFmtId="2" fontId="12" fillId="34" borderId="13" xfId="0" applyNumberFormat="1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12" fillId="34" borderId="10" xfId="0" applyFont="1" applyFill="1" applyBorder="1" applyAlignment="1">
      <alignment vertical="center"/>
    </xf>
    <xf numFmtId="0" fontId="12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right"/>
    </xf>
    <xf numFmtId="0" fontId="13" fillId="35" borderId="23" xfId="0" applyFont="1" applyFill="1" applyBorder="1" applyAlignment="1">
      <alignment horizontal="center"/>
    </xf>
    <xf numFmtId="2" fontId="12" fillId="35" borderId="13" xfId="0" applyNumberFormat="1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right"/>
    </xf>
    <xf numFmtId="2" fontId="0" fillId="35" borderId="13" xfId="0" applyNumberFormat="1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2" fontId="0" fillId="35" borderId="13" xfId="0" applyNumberForma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right"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16" fillId="0" borderId="0" xfId="0" applyFont="1" applyAlignment="1">
      <alignment/>
    </xf>
    <xf numFmtId="172" fontId="15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2" fontId="16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0" fontId="16" fillId="0" borderId="0" xfId="0" applyFont="1" applyBorder="1" applyAlignment="1">
      <alignment horizontal="right"/>
    </xf>
    <xf numFmtId="0" fontId="7" fillId="0" borderId="23" xfId="0" applyFont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8" fillId="34" borderId="2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7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2" fontId="0" fillId="0" borderId="21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7" fillId="0" borderId="25" xfId="0" applyFont="1" applyBorder="1" applyAlignment="1">
      <alignment horizontal="right"/>
    </xf>
    <xf numFmtId="2" fontId="0" fillId="0" borderId="25" xfId="0" applyNumberFormat="1" applyBorder="1" applyAlignment="1">
      <alignment vertical="center"/>
    </xf>
    <xf numFmtId="0" fontId="0" fillId="0" borderId="25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12" fillId="0" borderId="17" xfId="0" applyFont="1" applyFill="1" applyBorder="1" applyAlignment="1">
      <alignment vertical="center"/>
    </xf>
    <xf numFmtId="0" fontId="12" fillId="0" borderId="17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5" fillId="34" borderId="11" xfId="0" applyFont="1" applyFill="1" applyBorder="1" applyAlignment="1">
      <alignment horizontal="right"/>
    </xf>
    <xf numFmtId="2" fontId="0" fillId="0" borderId="13" xfId="0" applyNumberFormat="1" applyFont="1" applyFill="1" applyBorder="1" applyAlignment="1">
      <alignment vertical="center"/>
    </xf>
    <xf numFmtId="0" fontId="0" fillId="37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37" borderId="25" xfId="0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7" borderId="10" xfId="0" applyFill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0" fontId="0" fillId="37" borderId="10" xfId="0" applyFont="1" applyFill="1" applyBorder="1" applyAlignment="1">
      <alignment horizontal="right" vertical="center"/>
    </xf>
    <xf numFmtId="0" fontId="14" fillId="34" borderId="10" xfId="0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/>
    </xf>
    <xf numFmtId="0" fontId="13" fillId="35" borderId="10" xfId="0" applyFont="1" applyFill="1" applyBorder="1" applyAlignment="1">
      <alignment horizontal="right"/>
    </xf>
    <xf numFmtId="0" fontId="0" fillId="35" borderId="10" xfId="0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17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9" fillId="0" borderId="0" xfId="0" applyFont="1" applyAlignment="1">
      <alignment vertical="center"/>
    </xf>
    <xf numFmtId="17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4" xfId="0" applyFont="1" applyBorder="1" applyAlignment="1">
      <alignment/>
    </xf>
    <xf numFmtId="172" fontId="19" fillId="0" borderId="26" xfId="0" applyNumberFormat="1" applyFont="1" applyBorder="1" applyAlignment="1">
      <alignment/>
    </xf>
    <xf numFmtId="178" fontId="19" fillId="0" borderId="0" xfId="0" applyNumberFormat="1" applyFont="1" applyBorder="1" applyAlignment="1">
      <alignment/>
    </xf>
    <xf numFmtId="0" fontId="19" fillId="0" borderId="15" xfId="0" applyFont="1" applyBorder="1" applyAlignment="1">
      <alignment/>
    </xf>
    <xf numFmtId="172" fontId="19" fillId="0" borderId="10" xfId="0" applyNumberFormat="1" applyFont="1" applyBorder="1" applyAlignment="1">
      <alignment/>
    </xf>
    <xf numFmtId="0" fontId="19" fillId="0" borderId="27" xfId="0" applyFont="1" applyBorder="1" applyAlignment="1">
      <alignment/>
    </xf>
    <xf numFmtId="172" fontId="19" fillId="0" borderId="28" xfId="0" applyNumberFormat="1" applyFont="1" applyBorder="1" applyAlignment="1">
      <alignment/>
    </xf>
    <xf numFmtId="0" fontId="19" fillId="0" borderId="0" xfId="0" applyFont="1" applyAlignment="1">
      <alignment/>
    </xf>
    <xf numFmtId="172" fontId="19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19" fillId="0" borderId="15" xfId="0" applyFont="1" applyFill="1" applyBorder="1" applyAlignment="1">
      <alignment/>
    </xf>
    <xf numFmtId="172" fontId="22" fillId="0" borderId="10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27" xfId="0" applyFont="1" applyFill="1" applyBorder="1" applyAlignment="1">
      <alignment/>
    </xf>
    <xf numFmtId="0" fontId="18" fillId="0" borderId="0" xfId="0" applyFont="1" applyAlignment="1">
      <alignment horizontal="right" vertical="center"/>
    </xf>
    <xf numFmtId="2" fontId="0" fillId="0" borderId="0" xfId="0" applyNumberFormat="1" applyAlignment="1">
      <alignment horizontal="right"/>
    </xf>
    <xf numFmtId="173" fontId="19" fillId="33" borderId="29" xfId="0" applyNumberFormat="1" applyFont="1" applyFill="1" applyBorder="1" applyAlignment="1">
      <alignment horizontal="right" vertical="center"/>
    </xf>
    <xf numFmtId="173" fontId="19" fillId="0" borderId="30" xfId="0" applyNumberFormat="1" applyFont="1" applyBorder="1" applyAlignment="1">
      <alignment horizontal="right" vertical="center"/>
    </xf>
    <xf numFmtId="173" fontId="19" fillId="33" borderId="30" xfId="0" applyNumberFormat="1" applyFont="1" applyFill="1" applyBorder="1" applyAlignment="1">
      <alignment horizontal="right" vertical="center"/>
    </xf>
    <xf numFmtId="173" fontId="23" fillId="0" borderId="30" xfId="0" applyNumberFormat="1" applyFont="1" applyFill="1" applyBorder="1" applyAlignment="1">
      <alignment horizontal="right" vertical="center"/>
    </xf>
    <xf numFmtId="173" fontId="19" fillId="0" borderId="29" xfId="0" applyNumberFormat="1" applyFont="1" applyBorder="1" applyAlignment="1">
      <alignment/>
    </xf>
    <xf numFmtId="173" fontId="19" fillId="0" borderId="30" xfId="0" applyNumberFormat="1" applyFont="1" applyBorder="1" applyAlignment="1">
      <alignment/>
    </xf>
    <xf numFmtId="173" fontId="19" fillId="0" borderId="31" xfId="0" applyNumberFormat="1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2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0" fillId="37" borderId="25" xfId="0" applyFill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vertical="center"/>
    </xf>
    <xf numFmtId="0" fontId="0" fillId="37" borderId="0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right"/>
    </xf>
    <xf numFmtId="0" fontId="19" fillId="0" borderId="32" xfId="0" applyFont="1" applyBorder="1" applyAlignment="1">
      <alignment/>
    </xf>
    <xf numFmtId="172" fontId="0" fillId="0" borderId="33" xfId="0" applyNumberFormat="1" applyBorder="1" applyAlignment="1">
      <alignment/>
    </xf>
    <xf numFmtId="172" fontId="19" fillId="0" borderId="34" xfId="0" applyNumberFormat="1" applyFont="1" applyBorder="1" applyAlignment="1">
      <alignment/>
    </xf>
    <xf numFmtId="172" fontId="19" fillId="0" borderId="35" xfId="0" applyNumberFormat="1" applyFont="1" applyBorder="1" applyAlignment="1">
      <alignment/>
    </xf>
    <xf numFmtId="172" fontId="22" fillId="0" borderId="35" xfId="0" applyNumberFormat="1" applyFont="1" applyBorder="1" applyAlignment="1">
      <alignment/>
    </xf>
    <xf numFmtId="172" fontId="19" fillId="0" borderId="36" xfId="0" applyNumberFormat="1" applyFont="1" applyBorder="1" applyAlignment="1">
      <alignment/>
    </xf>
    <xf numFmtId="173" fontId="19" fillId="0" borderId="37" xfId="0" applyNumberFormat="1" applyFont="1" applyBorder="1" applyAlignment="1">
      <alignment horizontal="right" vertical="center"/>
    </xf>
    <xf numFmtId="0" fontId="19" fillId="0" borderId="38" xfId="0" applyFont="1" applyBorder="1" applyAlignment="1">
      <alignment/>
    </xf>
    <xf numFmtId="172" fontId="19" fillId="0" borderId="25" xfId="0" applyNumberFormat="1" applyFont="1" applyBorder="1" applyAlignment="1">
      <alignment/>
    </xf>
    <xf numFmtId="173" fontId="19" fillId="0" borderId="39" xfId="0" applyNumberFormat="1" applyFont="1" applyBorder="1" applyAlignment="1">
      <alignment horizontal="center"/>
    </xf>
    <xf numFmtId="0" fontId="19" fillId="0" borderId="0" xfId="0" applyFont="1" applyBorder="1" applyAlignment="1">
      <alignment wrapText="1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36" borderId="40" xfId="0" applyFont="1" applyFill="1" applyBorder="1" applyAlignment="1">
      <alignment horizontal="center"/>
    </xf>
    <xf numFmtId="0" fontId="18" fillId="36" borderId="41" xfId="0" applyFont="1" applyFill="1" applyBorder="1" applyAlignment="1">
      <alignment horizontal="center"/>
    </xf>
    <xf numFmtId="0" fontId="18" fillId="36" borderId="42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1" fillId="39" borderId="14" xfId="0" applyFont="1" applyFill="1" applyBorder="1" applyAlignment="1">
      <alignment horizontal="center" vertical="center"/>
    </xf>
    <xf numFmtId="0" fontId="0" fillId="39" borderId="20" xfId="0" applyFill="1" applyBorder="1" applyAlignment="1">
      <alignment/>
    </xf>
    <xf numFmtId="2" fontId="1" fillId="40" borderId="14" xfId="0" applyNumberFormat="1" applyFont="1" applyFill="1" applyBorder="1" applyAlignment="1">
      <alignment horizontal="center" vertical="center"/>
    </xf>
    <xf numFmtId="2" fontId="0" fillId="40" borderId="20" xfId="0" applyNumberFormat="1" applyFill="1" applyBorder="1" applyAlignment="1">
      <alignment/>
    </xf>
    <xf numFmtId="0" fontId="1" fillId="41" borderId="14" xfId="0" applyFont="1" applyFill="1" applyBorder="1" applyAlignment="1">
      <alignment horizontal="center" vertical="center"/>
    </xf>
    <xf numFmtId="0" fontId="0" fillId="41" borderId="20" xfId="0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0"/>
  <sheetViews>
    <sheetView tabSelected="1" zoomScalePageLayoutView="0" workbookViewId="0" topLeftCell="A1">
      <selection activeCell="B31" sqref="B31"/>
    </sheetView>
  </sheetViews>
  <sheetFormatPr defaultColWidth="11.421875" defaultRowHeight="12.75"/>
  <cols>
    <col min="1" max="1" width="8.28125" style="0" customWidth="1"/>
    <col min="2" max="2" width="43.57421875" style="0" customWidth="1"/>
    <col min="3" max="3" width="8.28125" style="87" hidden="1" customWidth="1"/>
    <col min="4" max="4" width="10.28125" style="88" customWidth="1"/>
    <col min="5" max="5" width="4.00390625" style="13" customWidth="1"/>
    <col min="6" max="6" width="40.00390625" style="0" customWidth="1"/>
    <col min="7" max="7" width="8.28125" style="87" hidden="1" customWidth="1"/>
    <col min="8" max="8" width="11.421875" style="177" customWidth="1"/>
    <col min="9" max="9" width="5.28125" style="0" customWidth="1"/>
    <col min="10" max="10" width="12.28125" style="0" customWidth="1"/>
  </cols>
  <sheetData>
    <row r="1" spans="2:10" s="11" customFormat="1" ht="15" customHeight="1">
      <c r="B1" s="229" t="s">
        <v>221</v>
      </c>
      <c r="C1" s="230"/>
      <c r="D1" s="230"/>
      <c r="E1" s="230"/>
      <c r="F1" s="230"/>
      <c r="G1" s="230"/>
      <c r="H1" s="231"/>
      <c r="I1" s="159"/>
      <c r="J1" s="159"/>
    </row>
    <row r="2" spans="2:10" ht="30" customHeight="1" thickBot="1">
      <c r="B2" s="232"/>
      <c r="C2" s="233"/>
      <c r="D2" s="233"/>
      <c r="E2" s="233"/>
      <c r="F2" s="233"/>
      <c r="G2" s="233"/>
      <c r="H2" s="234"/>
      <c r="I2" s="159"/>
      <c r="J2" s="159"/>
    </row>
    <row r="3" spans="2:10" ht="30" customHeight="1" thickBot="1">
      <c r="B3" s="156"/>
      <c r="C3" s="156"/>
      <c r="D3" s="156"/>
      <c r="E3" s="156"/>
      <c r="F3" s="156"/>
      <c r="G3" s="156"/>
      <c r="H3" s="176"/>
      <c r="I3" s="159"/>
      <c r="J3" s="159"/>
    </row>
    <row r="4" spans="2:10" ht="21" thickBot="1">
      <c r="B4" s="235" t="s">
        <v>121</v>
      </c>
      <c r="C4" s="236"/>
      <c r="D4" s="237"/>
      <c r="E4" s="160"/>
      <c r="F4" s="235" t="s">
        <v>14</v>
      </c>
      <c r="G4" s="236"/>
      <c r="H4" s="237"/>
      <c r="I4" s="161"/>
      <c r="J4" s="160"/>
    </row>
    <row r="5" spans="2:10" ht="20.25">
      <c r="B5" s="162" t="s">
        <v>207</v>
      </c>
      <c r="C5" s="163"/>
      <c r="D5" s="182">
        <v>0.6</v>
      </c>
      <c r="E5" s="160"/>
      <c r="F5" s="165" t="s">
        <v>16</v>
      </c>
      <c r="G5" s="220"/>
      <c r="H5" s="178">
        <v>1.5</v>
      </c>
      <c r="I5" s="161"/>
      <c r="J5" s="164"/>
    </row>
    <row r="6" spans="2:10" ht="20.25">
      <c r="B6" s="165" t="s">
        <v>17</v>
      </c>
      <c r="C6" s="166"/>
      <c r="D6" s="183">
        <v>0.4</v>
      </c>
      <c r="E6" s="160"/>
      <c r="F6" s="165" t="s">
        <v>18</v>
      </c>
      <c r="G6" s="221"/>
      <c r="H6" s="179">
        <v>0.3</v>
      </c>
      <c r="I6" s="161"/>
      <c r="J6" s="164"/>
    </row>
    <row r="7" spans="2:10" ht="21" thickBot="1">
      <c r="B7" s="169"/>
      <c r="C7" s="170"/>
      <c r="D7" s="171"/>
      <c r="E7" s="160"/>
      <c r="F7" s="165" t="s">
        <v>20</v>
      </c>
      <c r="G7" s="221"/>
      <c r="H7" s="179">
        <v>0.5</v>
      </c>
      <c r="I7" s="161"/>
      <c r="J7" s="164"/>
    </row>
    <row r="8" spans="2:10" ht="20.25">
      <c r="B8" s="235" t="s">
        <v>119</v>
      </c>
      <c r="C8" s="236"/>
      <c r="D8" s="237"/>
      <c r="E8" s="160"/>
      <c r="F8" s="165" t="s">
        <v>22</v>
      </c>
      <c r="G8" s="221"/>
      <c r="H8" s="179">
        <v>0.6</v>
      </c>
      <c r="I8" s="161"/>
      <c r="J8" s="164"/>
    </row>
    <row r="9" spans="2:10" ht="20.25">
      <c r="B9" s="165" t="s">
        <v>208</v>
      </c>
      <c r="C9" s="166"/>
      <c r="D9" s="183">
        <v>2</v>
      </c>
      <c r="E9" s="160"/>
      <c r="F9" s="165" t="s">
        <v>24</v>
      </c>
      <c r="G9" s="221"/>
      <c r="H9" s="179">
        <v>1</v>
      </c>
      <c r="I9" s="161"/>
      <c r="J9" s="164"/>
    </row>
    <row r="10" spans="2:10" ht="20.25">
      <c r="B10" s="165" t="s">
        <v>209</v>
      </c>
      <c r="C10" s="166"/>
      <c r="D10" s="183">
        <v>1.3</v>
      </c>
      <c r="E10" s="160"/>
      <c r="F10" s="165" t="s">
        <v>35</v>
      </c>
      <c r="G10" s="221"/>
      <c r="H10" s="179">
        <v>0.5</v>
      </c>
      <c r="I10" s="161"/>
      <c r="J10" s="164"/>
    </row>
    <row r="11" spans="2:10" ht="20.25">
      <c r="B11" s="172" t="s">
        <v>210</v>
      </c>
      <c r="C11" s="166"/>
      <c r="D11" s="183">
        <v>2.2</v>
      </c>
      <c r="E11" s="160"/>
      <c r="F11" s="165" t="s">
        <v>37</v>
      </c>
      <c r="G11" s="221"/>
      <c r="H11" s="179">
        <v>0.3</v>
      </c>
      <c r="I11" s="161"/>
      <c r="J11" s="164"/>
    </row>
    <row r="12" spans="2:10" ht="20.25">
      <c r="B12" s="165" t="s">
        <v>112</v>
      </c>
      <c r="C12" s="166"/>
      <c r="D12" s="183">
        <v>1.2</v>
      </c>
      <c r="E12" s="160"/>
      <c r="F12" s="165" t="s">
        <v>170</v>
      </c>
      <c r="G12" s="221"/>
      <c r="H12" s="179">
        <v>0.5</v>
      </c>
      <c r="I12" s="161"/>
      <c r="J12" s="164"/>
    </row>
    <row r="13" spans="2:10" ht="20.25">
      <c r="B13" s="165" t="s">
        <v>204</v>
      </c>
      <c r="C13" s="166"/>
      <c r="D13" s="183">
        <v>1.2</v>
      </c>
      <c r="E13" s="160"/>
      <c r="F13" s="165" t="s">
        <v>171</v>
      </c>
      <c r="G13" s="221"/>
      <c r="H13" s="179">
        <v>1</v>
      </c>
      <c r="I13" s="161"/>
      <c r="J13" s="164"/>
    </row>
    <row r="14" spans="2:10" ht="20.25">
      <c r="B14" s="165" t="s">
        <v>113</v>
      </c>
      <c r="C14" s="166"/>
      <c r="D14" s="183">
        <v>1.5</v>
      </c>
      <c r="E14" s="160"/>
      <c r="F14" s="165" t="s">
        <v>46</v>
      </c>
      <c r="G14" s="221"/>
      <c r="H14" s="180">
        <v>4.2</v>
      </c>
      <c r="I14" s="161"/>
      <c r="J14" s="164"/>
    </row>
    <row r="15" spans="2:10" ht="20.25">
      <c r="B15" s="165" t="s">
        <v>203</v>
      </c>
      <c r="C15" s="166"/>
      <c r="D15" s="183">
        <v>1.5</v>
      </c>
      <c r="E15" s="160"/>
      <c r="F15" s="165" t="s">
        <v>53</v>
      </c>
      <c r="G15" s="221"/>
      <c r="H15" s="179">
        <v>0.9</v>
      </c>
      <c r="I15" s="161"/>
      <c r="J15" s="164"/>
    </row>
    <row r="16" spans="2:10" ht="20.25">
      <c r="B16" s="165" t="s">
        <v>205</v>
      </c>
      <c r="C16" s="166"/>
      <c r="D16" s="183">
        <v>2.6</v>
      </c>
      <c r="E16" s="160"/>
      <c r="F16" s="165" t="s">
        <v>56</v>
      </c>
      <c r="G16" s="221"/>
      <c r="H16" s="179">
        <v>0.5</v>
      </c>
      <c r="I16" s="161"/>
      <c r="J16" s="164"/>
    </row>
    <row r="17" spans="2:10" ht="20.25">
      <c r="B17" s="165" t="s">
        <v>201</v>
      </c>
      <c r="C17" s="166"/>
      <c r="D17" s="183">
        <v>0.4</v>
      </c>
      <c r="E17" s="160"/>
      <c r="F17" s="165" t="s">
        <v>58</v>
      </c>
      <c r="G17" s="221"/>
      <c r="H17" s="179">
        <v>0.4</v>
      </c>
      <c r="I17" s="161"/>
      <c r="J17" s="164"/>
    </row>
    <row r="18" spans="2:10" ht="20.25">
      <c r="B18" s="165" t="s">
        <v>202</v>
      </c>
      <c r="C18" s="166"/>
      <c r="D18" s="183">
        <v>0.8</v>
      </c>
      <c r="E18" s="160"/>
      <c r="F18" s="165" t="s">
        <v>64</v>
      </c>
      <c r="G18" s="221"/>
      <c r="H18" s="179">
        <v>1</v>
      </c>
      <c r="I18" s="161"/>
      <c r="J18" s="164"/>
    </row>
    <row r="19" spans="2:10" ht="20.25">
      <c r="B19" s="165" t="s">
        <v>63</v>
      </c>
      <c r="C19" s="173"/>
      <c r="D19" s="183">
        <v>3</v>
      </c>
      <c r="E19" s="160"/>
      <c r="F19" s="165" t="s">
        <v>65</v>
      </c>
      <c r="G19" s="222"/>
      <c r="H19" s="181">
        <v>20</v>
      </c>
      <c r="I19" s="161"/>
      <c r="J19" s="164"/>
    </row>
    <row r="20" spans="2:10" ht="21" thickBot="1">
      <c r="B20" s="169"/>
      <c r="C20" s="160"/>
      <c r="D20" s="174"/>
      <c r="E20" s="160"/>
      <c r="F20" s="165" t="s">
        <v>118</v>
      </c>
      <c r="G20" s="221"/>
      <c r="H20" s="179">
        <v>2.3</v>
      </c>
      <c r="I20" s="161"/>
      <c r="J20" s="164"/>
    </row>
    <row r="21" spans="2:10" ht="21" thickBot="1">
      <c r="B21" s="235" t="s">
        <v>120</v>
      </c>
      <c r="C21" s="236"/>
      <c r="D21" s="237"/>
      <c r="E21" s="160"/>
      <c r="F21" s="165" t="s">
        <v>69</v>
      </c>
      <c r="G21" s="221"/>
      <c r="H21" s="179">
        <v>0.5</v>
      </c>
      <c r="I21" s="161"/>
      <c r="J21" s="164"/>
    </row>
    <row r="22" spans="2:10" ht="20.25">
      <c r="B22" s="162" t="s">
        <v>211</v>
      </c>
      <c r="C22" s="163"/>
      <c r="D22" s="182">
        <v>1.3</v>
      </c>
      <c r="E22" s="160"/>
      <c r="F22" s="165" t="s">
        <v>214</v>
      </c>
      <c r="G22" s="221"/>
      <c r="H22" s="179">
        <v>0.5</v>
      </c>
      <c r="I22" s="161"/>
      <c r="J22" s="164"/>
    </row>
    <row r="23" spans="2:10" ht="20.25">
      <c r="B23" s="165" t="s">
        <v>212</v>
      </c>
      <c r="C23" s="166"/>
      <c r="D23" s="183">
        <v>1.3</v>
      </c>
      <c r="E23" s="160"/>
      <c r="F23" s="165" t="s">
        <v>117</v>
      </c>
      <c r="G23" s="221"/>
      <c r="H23" s="179">
        <v>2.2</v>
      </c>
      <c r="I23" s="161"/>
      <c r="J23" s="164"/>
    </row>
    <row r="24" spans="2:10" ht="20.25">
      <c r="B24" s="225" t="s">
        <v>222</v>
      </c>
      <c r="C24" s="226"/>
      <c r="D24" s="227">
        <v>1</v>
      </c>
      <c r="E24" s="160"/>
      <c r="F24" s="172" t="s">
        <v>111</v>
      </c>
      <c r="G24" s="221"/>
      <c r="H24" s="179">
        <v>0.3</v>
      </c>
      <c r="I24" s="161"/>
      <c r="J24" s="164"/>
    </row>
    <row r="25" spans="2:10" ht="21" thickBot="1">
      <c r="B25" s="167" t="s">
        <v>213</v>
      </c>
      <c r="C25" s="168"/>
      <c r="D25" s="184">
        <v>1.3</v>
      </c>
      <c r="E25" s="160"/>
      <c r="F25" s="172" t="s">
        <v>206</v>
      </c>
      <c r="G25" s="223"/>
      <c r="H25" s="179">
        <v>2.7</v>
      </c>
      <c r="I25" s="161"/>
      <c r="J25" s="164"/>
    </row>
    <row r="26" spans="2:10" ht="21" thickBot="1">
      <c r="B26" s="161"/>
      <c r="C26" s="160"/>
      <c r="D26" s="174"/>
      <c r="E26" s="160"/>
      <c r="F26" s="165" t="s">
        <v>216</v>
      </c>
      <c r="G26" s="218"/>
      <c r="H26" s="179">
        <v>2.8</v>
      </c>
      <c r="I26" s="161"/>
      <c r="J26" s="164"/>
    </row>
    <row r="27" spans="2:10" ht="21" thickBot="1">
      <c r="B27" s="235" t="s">
        <v>223</v>
      </c>
      <c r="C27" s="236"/>
      <c r="D27" s="237"/>
      <c r="E27" s="160"/>
      <c r="F27" s="165" t="s">
        <v>215</v>
      </c>
      <c r="G27" s="218"/>
      <c r="H27" s="179">
        <v>2</v>
      </c>
      <c r="I27" s="161"/>
      <c r="J27" s="164"/>
    </row>
    <row r="28" spans="2:10" ht="20.25">
      <c r="B28" s="162" t="s">
        <v>224</v>
      </c>
      <c r="C28" s="163"/>
      <c r="D28" s="182">
        <v>8.3</v>
      </c>
      <c r="E28" s="160"/>
      <c r="F28" s="172" t="s">
        <v>217</v>
      </c>
      <c r="G28" s="161"/>
      <c r="H28" s="179">
        <v>0.3</v>
      </c>
      <c r="I28" s="161"/>
      <c r="J28" s="164"/>
    </row>
    <row r="29" spans="2:10" ht="20.25">
      <c r="B29" s="165" t="s">
        <v>225</v>
      </c>
      <c r="C29" s="166"/>
      <c r="D29" s="183">
        <v>6.9</v>
      </c>
      <c r="E29" s="160"/>
      <c r="F29" s="172" t="s">
        <v>218</v>
      </c>
      <c r="G29" s="10"/>
      <c r="H29" s="179">
        <v>0.3</v>
      </c>
      <c r="I29" s="161"/>
      <c r="J29" s="164"/>
    </row>
    <row r="30" spans="2:10" ht="20.25">
      <c r="B30" s="117"/>
      <c r="C30" s="157"/>
      <c r="D30" s="158"/>
      <c r="E30" s="160"/>
      <c r="F30" s="172" t="s">
        <v>219</v>
      </c>
      <c r="G30" s="10"/>
      <c r="H30" s="179">
        <v>0.3</v>
      </c>
      <c r="I30" s="161"/>
      <c r="J30" s="164"/>
    </row>
    <row r="31" spans="2:10" ht="21" thickBot="1">
      <c r="B31" s="10"/>
      <c r="C31" s="13"/>
      <c r="D31" s="90"/>
      <c r="E31" s="160"/>
      <c r="F31" s="175" t="s">
        <v>220</v>
      </c>
      <c r="G31" s="219"/>
      <c r="H31" s="224">
        <v>0.3</v>
      </c>
      <c r="I31" s="161"/>
      <c r="J31" s="164"/>
    </row>
    <row r="32" spans="2:10" ht="20.25">
      <c r="B32" s="10"/>
      <c r="C32" s="13"/>
      <c r="D32" s="90"/>
      <c r="E32" s="160"/>
      <c r="F32" s="169"/>
      <c r="I32" s="161"/>
      <c r="J32" s="164"/>
    </row>
    <row r="33" spans="2:10" ht="20.25">
      <c r="B33" s="10"/>
      <c r="C33" s="13"/>
      <c r="D33" s="90"/>
      <c r="E33" s="160"/>
      <c r="F33" s="169"/>
      <c r="I33" s="161"/>
      <c r="J33" s="164"/>
    </row>
    <row r="34" spans="2:10" ht="20.25">
      <c r="B34" s="228"/>
      <c r="C34" s="160"/>
      <c r="D34" s="174"/>
      <c r="E34" s="160"/>
      <c r="I34" s="161"/>
      <c r="J34" s="164"/>
    </row>
    <row r="35" spans="2:10" ht="20.25">
      <c r="B35" s="160"/>
      <c r="C35"/>
      <c r="D35" s="87"/>
      <c r="I35" s="10"/>
      <c r="J35" s="91"/>
    </row>
    <row r="36" spans="2:10" ht="20.25">
      <c r="B36" s="160"/>
      <c r="C36"/>
      <c r="D36" s="87"/>
      <c r="I36" s="10"/>
      <c r="J36" s="91"/>
    </row>
    <row r="37" spans="2:10" ht="12.75">
      <c r="B37" s="13"/>
      <c r="C37"/>
      <c r="D37" s="87"/>
      <c r="I37" s="10"/>
      <c r="J37" s="91"/>
    </row>
    <row r="38" spans="2:10" ht="12.75">
      <c r="B38" s="13"/>
      <c r="C38"/>
      <c r="D38" s="87"/>
      <c r="I38" s="10"/>
      <c r="J38" s="91"/>
    </row>
    <row r="39" spans="2:10" ht="12.75">
      <c r="B39" s="10"/>
      <c r="C39" s="13"/>
      <c r="D39" s="90"/>
      <c r="I39" s="10"/>
      <c r="J39" s="91"/>
    </row>
    <row r="40" spans="2:10" ht="12.75">
      <c r="B40" s="10"/>
      <c r="C40" s="93"/>
      <c r="D40" s="94"/>
      <c r="I40" s="10"/>
      <c r="J40" s="10"/>
    </row>
    <row r="41" spans="2:10" ht="12.75">
      <c r="B41" s="10"/>
      <c r="C41" s="13"/>
      <c r="D41" s="90"/>
      <c r="I41" s="10"/>
      <c r="J41" s="91"/>
    </row>
    <row r="42" spans="2:10" ht="12.75">
      <c r="B42" s="10"/>
      <c r="C42" s="13"/>
      <c r="D42" s="90"/>
      <c r="I42" s="10"/>
      <c r="J42" s="91"/>
    </row>
    <row r="43" spans="9:10" ht="12.75">
      <c r="I43" s="10"/>
      <c r="J43" s="13"/>
    </row>
    <row r="44" spans="2:10" ht="20.25">
      <c r="B44" s="92"/>
      <c r="C44" s="95"/>
      <c r="D44" s="96"/>
      <c r="E44"/>
      <c r="J44" s="87"/>
    </row>
    <row r="45" spans="3:5" ht="20.25">
      <c r="C45" s="95"/>
      <c r="D45" s="96"/>
      <c r="E45"/>
    </row>
    <row r="46" ht="12.75">
      <c r="E46"/>
    </row>
    <row r="47" ht="12.75">
      <c r="E47"/>
    </row>
    <row r="48" ht="12.75">
      <c r="E48"/>
    </row>
    <row r="60" ht="20.25">
      <c r="E60" s="97"/>
    </row>
  </sheetData>
  <sheetProtection/>
  <mergeCells count="6">
    <mergeCell ref="B1:H2"/>
    <mergeCell ref="B4:D4"/>
    <mergeCell ref="B8:D8"/>
    <mergeCell ref="B21:D21"/>
    <mergeCell ref="F4:H4"/>
    <mergeCell ref="B27:D27"/>
  </mergeCells>
  <printOptions horizontalCentered="1" verticalCentered="1"/>
  <pageMargins left="0.44" right="0.42" top="0.984251968503937" bottom="0.984251968503937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25.00390625" style="0" bestFit="1" customWidth="1"/>
    <col min="2" max="2" width="8.7109375" style="0" customWidth="1"/>
    <col min="3" max="3" width="13.57421875" style="0" customWidth="1"/>
    <col min="4" max="4" width="16.7109375" style="0" bestFit="1" customWidth="1"/>
    <col min="5" max="5" width="7.8515625" style="0" customWidth="1"/>
  </cols>
  <sheetData>
    <row r="1" spans="1:5" ht="12.75">
      <c r="A1" s="11"/>
      <c r="B1" s="11"/>
      <c r="C1" s="12"/>
      <c r="D1" s="11"/>
      <c r="E1" s="11"/>
    </row>
    <row r="2" spans="2:5" ht="12.75">
      <c r="B2" s="7" t="s">
        <v>12</v>
      </c>
      <c r="C2" s="13"/>
      <c r="E2" s="7" t="s">
        <v>12</v>
      </c>
    </row>
    <row r="3" spans="1:5" ht="12.75">
      <c r="A3" s="14" t="s">
        <v>13</v>
      </c>
      <c r="C3" s="13"/>
      <c r="D3" s="15" t="s">
        <v>14</v>
      </c>
      <c r="E3" s="10"/>
    </row>
    <row r="4" spans="1:5" ht="12.75">
      <c r="A4" s="7" t="s">
        <v>15</v>
      </c>
      <c r="B4" s="7"/>
      <c r="C4" s="13"/>
      <c r="D4" s="7" t="s">
        <v>16</v>
      </c>
      <c r="E4" s="7"/>
    </row>
    <row r="5" spans="1:5" ht="12.75">
      <c r="A5" s="7" t="s">
        <v>17</v>
      </c>
      <c r="B5" s="7"/>
      <c r="C5" s="13"/>
      <c r="D5" s="7" t="s">
        <v>18</v>
      </c>
      <c r="E5" s="16"/>
    </row>
    <row r="6" spans="1:5" ht="12.75">
      <c r="A6" s="7" t="s">
        <v>19</v>
      </c>
      <c r="B6" s="7"/>
      <c r="C6" s="13"/>
      <c r="D6" s="7" t="s">
        <v>20</v>
      </c>
      <c r="E6" s="7"/>
    </row>
    <row r="7" spans="1:5" ht="12.75">
      <c r="A7" s="7" t="s">
        <v>21</v>
      </c>
      <c r="B7" s="7"/>
      <c r="C7" s="13"/>
      <c r="D7" s="7" t="s">
        <v>22</v>
      </c>
      <c r="E7" s="7"/>
    </row>
    <row r="8" spans="1:5" ht="12.75">
      <c r="A8" s="7" t="s">
        <v>23</v>
      </c>
      <c r="B8" s="7"/>
      <c r="C8" s="13"/>
      <c r="D8" s="7" t="s">
        <v>24</v>
      </c>
      <c r="E8" s="7"/>
    </row>
    <row r="9" spans="1:5" ht="12.75">
      <c r="A9" s="7" t="s">
        <v>25</v>
      </c>
      <c r="B9" s="7"/>
      <c r="C9" s="13"/>
      <c r="D9" s="7" t="s">
        <v>26</v>
      </c>
      <c r="E9" s="7"/>
    </row>
    <row r="10" spans="1:5" ht="12.75">
      <c r="A10" s="7" t="s">
        <v>27</v>
      </c>
      <c r="B10" s="7"/>
      <c r="C10" s="13"/>
      <c r="D10" s="7" t="s">
        <v>28</v>
      </c>
      <c r="E10" s="7"/>
    </row>
    <row r="11" spans="1:5" ht="12.75">
      <c r="A11" s="7" t="s">
        <v>29</v>
      </c>
      <c r="B11" s="7"/>
      <c r="C11" s="13"/>
      <c r="D11" s="7" t="s">
        <v>30</v>
      </c>
      <c r="E11" s="7"/>
    </row>
    <row r="12" spans="1:5" ht="12.75">
      <c r="A12" s="7" t="s">
        <v>31</v>
      </c>
      <c r="B12" s="7"/>
      <c r="C12" s="13"/>
      <c r="D12" s="7" t="s">
        <v>32</v>
      </c>
      <c r="E12" s="7"/>
    </row>
    <row r="13" spans="1:5" ht="12.75">
      <c r="A13" s="7" t="s">
        <v>33</v>
      </c>
      <c r="B13" s="7"/>
      <c r="C13" s="13"/>
      <c r="D13" s="7"/>
      <c r="E13" s="7"/>
    </row>
    <row r="14" spans="1:5" ht="12.75">
      <c r="A14" s="7" t="s">
        <v>34</v>
      </c>
      <c r="B14" s="7"/>
      <c r="C14" s="13"/>
      <c r="D14" s="7" t="s">
        <v>35</v>
      </c>
      <c r="E14" s="7"/>
    </row>
    <row r="15" spans="1:5" ht="12.75">
      <c r="A15" s="7" t="s">
        <v>36</v>
      </c>
      <c r="B15" s="7"/>
      <c r="C15" s="13"/>
      <c r="D15" s="7" t="s">
        <v>37</v>
      </c>
      <c r="E15" s="7"/>
    </row>
    <row r="16" spans="1:5" ht="12.75">
      <c r="A16" s="14" t="s">
        <v>38</v>
      </c>
      <c r="B16" s="10"/>
      <c r="C16" s="13"/>
      <c r="D16" s="7" t="s">
        <v>39</v>
      </c>
      <c r="E16" s="7"/>
    </row>
    <row r="17" spans="1:5" ht="12.75">
      <c r="A17" s="7" t="s">
        <v>40</v>
      </c>
      <c r="B17" s="7"/>
      <c r="C17" s="13"/>
      <c r="D17" s="7" t="s">
        <v>41</v>
      </c>
      <c r="E17" s="7"/>
    </row>
    <row r="18" spans="1:5" ht="12.75">
      <c r="A18" s="7" t="s">
        <v>42</v>
      </c>
      <c r="B18" s="7"/>
      <c r="C18" s="13"/>
      <c r="D18" s="7" t="s">
        <v>43</v>
      </c>
      <c r="E18" s="7"/>
    </row>
    <row r="19" spans="1:5" ht="12.75">
      <c r="A19" s="7"/>
      <c r="B19" s="7"/>
      <c r="C19" s="13"/>
      <c r="D19" s="7" t="s">
        <v>44</v>
      </c>
      <c r="E19" s="7"/>
    </row>
    <row r="20" spans="1:5" ht="12.75">
      <c r="A20" s="7" t="s">
        <v>45</v>
      </c>
      <c r="B20" s="7"/>
      <c r="C20" s="13"/>
      <c r="D20" s="7" t="s">
        <v>46</v>
      </c>
      <c r="E20" s="7"/>
    </row>
    <row r="21" spans="1:5" ht="12.75">
      <c r="A21" s="7" t="s">
        <v>47</v>
      </c>
      <c r="B21" s="7"/>
      <c r="C21" s="13"/>
      <c r="D21" s="7"/>
      <c r="E21" s="7"/>
    </row>
    <row r="22" spans="1:5" ht="12.75">
      <c r="A22" s="7" t="s">
        <v>48</v>
      </c>
      <c r="B22" s="7"/>
      <c r="C22" s="13"/>
      <c r="D22" s="7" t="s">
        <v>49</v>
      </c>
      <c r="E22" s="7"/>
    </row>
    <row r="23" spans="1:5" ht="12.75">
      <c r="A23" s="7" t="s">
        <v>50</v>
      </c>
      <c r="B23" s="7"/>
      <c r="C23" s="13"/>
      <c r="D23" s="7" t="s">
        <v>51</v>
      </c>
      <c r="E23" s="7"/>
    </row>
    <row r="24" spans="1:5" ht="12.75">
      <c r="A24" s="7" t="s">
        <v>52</v>
      </c>
      <c r="B24" s="7"/>
      <c r="C24" s="13"/>
      <c r="D24" s="7" t="s">
        <v>53</v>
      </c>
      <c r="E24" s="7"/>
    </row>
    <row r="25" spans="1:5" ht="12.75">
      <c r="A25" s="7" t="s">
        <v>54</v>
      </c>
      <c r="B25" s="7"/>
      <c r="C25" s="13"/>
      <c r="D25" s="7"/>
      <c r="E25" s="7"/>
    </row>
    <row r="26" spans="1:5" ht="12.75">
      <c r="A26" s="7" t="s">
        <v>55</v>
      </c>
      <c r="B26" s="7"/>
      <c r="C26" s="13"/>
      <c r="D26" s="7" t="s">
        <v>56</v>
      </c>
      <c r="E26" s="7"/>
    </row>
    <row r="27" spans="1:5" ht="12.75">
      <c r="A27" s="7" t="s">
        <v>57</v>
      </c>
      <c r="B27" s="7"/>
      <c r="C27" s="13"/>
      <c r="D27" s="7" t="s">
        <v>58</v>
      </c>
      <c r="E27" s="7"/>
    </row>
    <row r="28" spans="1:5" ht="12.75">
      <c r="A28" s="7"/>
      <c r="B28" s="7"/>
      <c r="C28" s="13"/>
      <c r="D28" s="7"/>
      <c r="E28" s="7"/>
    </row>
    <row r="29" spans="1:5" ht="12.75">
      <c r="A29" s="7" t="s">
        <v>59</v>
      </c>
      <c r="B29" s="7"/>
      <c r="C29" s="13"/>
      <c r="D29" s="7" t="s">
        <v>60</v>
      </c>
      <c r="E29" s="7"/>
    </row>
    <row r="30" spans="1:5" ht="12.75">
      <c r="A30" s="7" t="s">
        <v>61</v>
      </c>
      <c r="B30" s="7"/>
      <c r="C30" s="13"/>
      <c r="D30" s="7" t="s">
        <v>62</v>
      </c>
      <c r="E30" s="7"/>
    </row>
    <row r="31" spans="1:5" ht="12.75">
      <c r="A31" s="7" t="s">
        <v>63</v>
      </c>
      <c r="B31" s="7"/>
      <c r="C31" s="13"/>
      <c r="D31" s="7" t="s">
        <v>64</v>
      </c>
      <c r="E31" s="7"/>
    </row>
    <row r="32" spans="1:5" ht="12.75">
      <c r="A32" s="7" t="s">
        <v>34</v>
      </c>
      <c r="B32" s="7"/>
      <c r="C32" s="13"/>
      <c r="D32" s="7" t="s">
        <v>65</v>
      </c>
      <c r="E32" s="7"/>
    </row>
    <row r="33" spans="1:5" ht="12.75">
      <c r="A33" s="17" t="s">
        <v>66</v>
      </c>
      <c r="B33" s="7"/>
      <c r="C33" s="13"/>
      <c r="D33" s="7"/>
      <c r="E33" s="7"/>
    </row>
    <row r="34" spans="1:5" ht="12.75">
      <c r="A34" s="7" t="s">
        <v>67</v>
      </c>
      <c r="B34" s="7"/>
      <c r="C34" s="13"/>
      <c r="D34" s="7" t="s">
        <v>68</v>
      </c>
      <c r="E34" s="7"/>
    </row>
    <row r="35" spans="2:5" ht="12.75">
      <c r="B35" s="7"/>
      <c r="C35" s="13"/>
      <c r="D35" s="7" t="s">
        <v>69</v>
      </c>
      <c r="E35" s="7"/>
    </row>
    <row r="36" spans="1:5" ht="12.75">
      <c r="A36" s="15" t="s">
        <v>70</v>
      </c>
      <c r="B36" s="7"/>
      <c r="C36" s="13"/>
      <c r="D36" s="7" t="s">
        <v>71</v>
      </c>
      <c r="E36" s="7"/>
    </row>
    <row r="37" spans="1:5" ht="12.75">
      <c r="A37" s="7" t="s">
        <v>40</v>
      </c>
      <c r="B37" s="7"/>
      <c r="C37" s="13"/>
      <c r="D37" s="7" t="s">
        <v>72</v>
      </c>
      <c r="E37" s="7"/>
    </row>
    <row r="38" spans="1:5" ht="12.75">
      <c r="A38" s="7" t="s">
        <v>42</v>
      </c>
      <c r="B38" s="7"/>
      <c r="C38" s="13"/>
      <c r="D38" s="7" t="s">
        <v>73</v>
      </c>
      <c r="E38" s="7"/>
    </row>
    <row r="39" spans="1:5" ht="12.75">
      <c r="A39" s="7"/>
      <c r="B39" s="7"/>
      <c r="D39" s="7"/>
      <c r="E39" s="7"/>
    </row>
    <row r="40" spans="1:5" ht="12.75">
      <c r="A40" s="7" t="s">
        <v>74</v>
      </c>
      <c r="B40" s="10"/>
      <c r="D40" s="7"/>
      <c r="E40" s="7"/>
    </row>
    <row r="41" spans="1:5" ht="12.75">
      <c r="A41" s="7"/>
      <c r="B41" s="7"/>
      <c r="D41" s="18"/>
      <c r="E41" s="7"/>
    </row>
    <row r="42" spans="1:2" ht="12.75">
      <c r="A42" s="7" t="s">
        <v>75</v>
      </c>
      <c r="B42" s="7"/>
    </row>
    <row r="43" spans="1:2" ht="12.75">
      <c r="A43" s="7" t="s">
        <v>66</v>
      </c>
      <c r="B43" s="7"/>
    </row>
    <row r="44" spans="1:2" ht="12.75">
      <c r="A44" s="7" t="s">
        <v>76</v>
      </c>
      <c r="B44" s="7"/>
    </row>
    <row r="45" spans="1:2" ht="12.75">
      <c r="A45" s="7" t="s">
        <v>34</v>
      </c>
      <c r="B45" s="7"/>
    </row>
    <row r="46" spans="1:2" ht="12.75">
      <c r="A46" s="7" t="s">
        <v>77</v>
      </c>
      <c r="B46" s="7"/>
    </row>
    <row r="47" spans="1:2" ht="12.75">
      <c r="A47" s="7" t="s">
        <v>33</v>
      </c>
      <c r="B47" s="7"/>
    </row>
    <row r="48" spans="1:2" ht="12.75">
      <c r="A48" s="7" t="s">
        <v>78</v>
      </c>
      <c r="B48" s="7"/>
    </row>
    <row r="49" spans="1:3" ht="12.75">
      <c r="A49" s="7" t="s">
        <v>79</v>
      </c>
      <c r="B49" s="7"/>
      <c r="C49" s="13"/>
    </row>
    <row r="50" spans="1:3" ht="12.75">
      <c r="A50" s="14" t="s">
        <v>80</v>
      </c>
      <c r="B50" s="7"/>
      <c r="C50" s="13"/>
    </row>
    <row r="51" spans="1:3" ht="12.75">
      <c r="A51" s="7" t="s">
        <v>81</v>
      </c>
      <c r="B51" s="7"/>
      <c r="C51" s="13"/>
    </row>
    <row r="52" spans="1:3" ht="12.75">
      <c r="A52" s="7" t="s">
        <v>82</v>
      </c>
      <c r="B52" s="7"/>
      <c r="C52" s="13"/>
    </row>
    <row r="53" spans="1:3" ht="12.75">
      <c r="A53" s="7" t="s">
        <v>83</v>
      </c>
      <c r="B53" s="7"/>
      <c r="C53" s="13"/>
    </row>
    <row r="54" spans="1:3" ht="12.75">
      <c r="A54" s="7" t="s">
        <v>84</v>
      </c>
      <c r="B54" s="19"/>
      <c r="C54" s="1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1"/>
  <sheetViews>
    <sheetView zoomScaleSheetLayoutView="100" zoomScalePageLayoutView="0" workbookViewId="0" topLeftCell="A1">
      <selection activeCell="Y22" sqref="Y22:Y30"/>
    </sheetView>
  </sheetViews>
  <sheetFormatPr defaultColWidth="11.421875" defaultRowHeight="12.75"/>
  <cols>
    <col min="1" max="1" width="30.28125" style="44" customWidth="1"/>
    <col min="2" max="2" width="6.57421875" style="0" customWidth="1"/>
    <col min="3" max="4" width="7.7109375" style="0" hidden="1" customWidth="1"/>
    <col min="5" max="5" width="7.7109375" style="5" hidden="1" customWidth="1"/>
    <col min="6" max="7" width="7.7109375" style="0" hidden="1" customWidth="1"/>
    <col min="8" max="8" width="7.7109375" style="5" hidden="1" customWidth="1"/>
    <col min="9" max="10" width="7.7109375" style="0" hidden="1" customWidth="1"/>
    <col min="11" max="11" width="7.7109375" style="5" hidden="1" customWidth="1"/>
    <col min="12" max="13" width="7.7109375" style="0" hidden="1" customWidth="1"/>
    <col min="14" max="14" width="7.7109375" style="5" hidden="1" customWidth="1"/>
    <col min="15" max="18" width="7.7109375" style="0" customWidth="1"/>
    <col min="19" max="19" width="7.7109375" style="44" customWidth="1"/>
    <col min="20" max="22" width="7.7109375" style="0" customWidth="1"/>
    <col min="23" max="24" width="7.7109375" style="66" customWidth="1"/>
    <col min="25" max="29" width="7.7109375" style="0" customWidth="1"/>
  </cols>
  <sheetData>
    <row r="1" spans="4:24" ht="15">
      <c r="D1" s="238" t="s">
        <v>10</v>
      </c>
      <c r="E1" s="239"/>
      <c r="F1" s="33"/>
      <c r="G1" s="240" t="s">
        <v>11</v>
      </c>
      <c r="H1" s="241"/>
      <c r="I1" s="37"/>
      <c r="J1" s="242" t="s">
        <v>90</v>
      </c>
      <c r="K1" s="243"/>
      <c r="L1" s="37"/>
      <c r="M1" s="244" t="s">
        <v>91</v>
      </c>
      <c r="N1" s="245"/>
      <c r="O1" s="7" t="s">
        <v>101</v>
      </c>
      <c r="P1" s="7" t="s">
        <v>103</v>
      </c>
      <c r="Q1" s="7" t="s">
        <v>104</v>
      </c>
      <c r="R1" s="7" t="s">
        <v>105</v>
      </c>
      <c r="S1" s="46" t="s">
        <v>106</v>
      </c>
      <c r="T1" s="45" t="s">
        <v>107</v>
      </c>
      <c r="U1" s="45" t="s">
        <v>115</v>
      </c>
      <c r="V1" s="6" t="s">
        <v>108</v>
      </c>
      <c r="W1" s="106" t="s">
        <v>116</v>
      </c>
      <c r="X1" s="106" t="s">
        <v>196</v>
      </c>
    </row>
    <row r="2" spans="7:22" ht="15" thickBot="1">
      <c r="G2" s="25"/>
      <c r="H2" s="58"/>
      <c r="I2" s="38"/>
      <c r="J2" s="25"/>
      <c r="K2" s="58"/>
      <c r="L2" s="38"/>
      <c r="M2" s="25"/>
      <c r="N2" s="58"/>
      <c r="O2" s="7"/>
      <c r="P2" s="7"/>
      <c r="Q2" s="7"/>
      <c r="R2" s="7"/>
      <c r="S2" s="46"/>
      <c r="T2" s="7"/>
      <c r="U2" s="7"/>
      <c r="V2" s="6"/>
    </row>
    <row r="3" spans="1:21" ht="19.5" customHeight="1" thickBot="1">
      <c r="A3" s="44" t="s">
        <v>102</v>
      </c>
      <c r="B3" s="2" t="s">
        <v>1</v>
      </c>
      <c r="C3" s="21" t="s">
        <v>2</v>
      </c>
      <c r="D3" s="23" t="s">
        <v>0</v>
      </c>
      <c r="E3" s="55" t="s">
        <v>3</v>
      </c>
      <c r="F3" s="34"/>
      <c r="G3" s="24" t="s">
        <v>0</v>
      </c>
      <c r="H3" s="59" t="s">
        <v>3</v>
      </c>
      <c r="I3" s="39"/>
      <c r="J3" s="24" t="s">
        <v>0</v>
      </c>
      <c r="K3" s="59" t="s">
        <v>3</v>
      </c>
      <c r="L3" s="39"/>
      <c r="M3" s="24" t="s">
        <v>0</v>
      </c>
      <c r="N3" s="59" t="s">
        <v>3</v>
      </c>
      <c r="O3" s="7">
        <v>110</v>
      </c>
      <c r="P3" s="7">
        <v>108</v>
      </c>
      <c r="Q3" s="7">
        <v>103</v>
      </c>
      <c r="R3" s="7">
        <v>108</v>
      </c>
      <c r="S3" s="46">
        <f>SUM(O3:R3)</f>
        <v>429</v>
      </c>
      <c r="T3" s="7"/>
      <c r="U3" s="7"/>
    </row>
    <row r="4" spans="1:25" s="31" customFormat="1" ht="19.5" customHeight="1" thickBot="1">
      <c r="A4" s="48" t="s">
        <v>92</v>
      </c>
      <c r="B4" s="43"/>
      <c r="C4" s="27"/>
      <c r="D4" s="64"/>
      <c r="E4" s="27"/>
      <c r="F4" s="28"/>
      <c r="G4" s="64"/>
      <c r="H4" s="60"/>
      <c r="I4" s="29"/>
      <c r="J4" s="64"/>
      <c r="K4" s="60"/>
      <c r="L4" s="29"/>
      <c r="M4" s="64"/>
      <c r="N4" s="68"/>
      <c r="O4" s="75"/>
      <c r="P4" s="75"/>
      <c r="Q4" s="75"/>
      <c r="R4" s="75"/>
      <c r="S4" s="76"/>
      <c r="T4" s="75"/>
      <c r="U4" s="75"/>
      <c r="V4" s="77"/>
      <c r="W4" s="77"/>
      <c r="X4" s="77"/>
      <c r="Y4" s="77"/>
    </row>
    <row r="5" spans="1:25" ht="19.5" customHeight="1" thickBot="1">
      <c r="A5" s="49" t="s">
        <v>4</v>
      </c>
      <c r="B5" s="3">
        <v>2335600</v>
      </c>
      <c r="C5" s="22">
        <v>0.34</v>
      </c>
      <c r="D5" s="98">
        <v>2</v>
      </c>
      <c r="E5" s="22">
        <f>D5*C5</f>
        <v>0.68</v>
      </c>
      <c r="F5" s="35"/>
      <c r="G5" s="98">
        <v>2</v>
      </c>
      <c r="H5" s="58">
        <f>C5*G5</f>
        <v>0.68</v>
      </c>
      <c r="I5" s="40"/>
      <c r="J5" s="98">
        <v>2</v>
      </c>
      <c r="K5" s="58">
        <f>C5*J5</f>
        <v>0.68</v>
      </c>
      <c r="L5" s="40"/>
      <c r="M5" s="98">
        <v>2</v>
      </c>
      <c r="N5" s="58">
        <f>C5*M5</f>
        <v>0.68</v>
      </c>
      <c r="O5" s="7">
        <f>D5*O$3</f>
        <v>220</v>
      </c>
      <c r="P5" s="7">
        <f>G5*P$3</f>
        <v>216</v>
      </c>
      <c r="Q5" s="7">
        <f>J5*Q$3</f>
        <v>206</v>
      </c>
      <c r="R5" s="7">
        <f>M5*R$3</f>
        <v>216</v>
      </c>
      <c r="S5" s="46">
        <f>O5+P5+Q5+R5</f>
        <v>858</v>
      </c>
      <c r="T5" s="7">
        <v>95</v>
      </c>
      <c r="U5" s="7">
        <f>S5-T5</f>
        <v>763</v>
      </c>
      <c r="V5" s="7"/>
      <c r="W5" s="7">
        <f>S5-T5</f>
        <v>763</v>
      </c>
      <c r="X5" s="7"/>
      <c r="Y5" s="128">
        <v>800</v>
      </c>
    </row>
    <row r="6" spans="1:25" ht="19.5" customHeight="1" thickBot="1">
      <c r="A6" s="49" t="s">
        <v>109</v>
      </c>
      <c r="B6" s="124" t="s">
        <v>130</v>
      </c>
      <c r="C6" s="22">
        <v>0.23</v>
      </c>
      <c r="D6" s="62">
        <v>1</v>
      </c>
      <c r="E6" s="22">
        <f>D6*C6</f>
        <v>0.23</v>
      </c>
      <c r="F6" s="35"/>
      <c r="G6" s="62">
        <v>1</v>
      </c>
      <c r="H6" s="58">
        <f>C6*G6</f>
        <v>0.23</v>
      </c>
      <c r="I6" s="40"/>
      <c r="J6" s="62">
        <v>1</v>
      </c>
      <c r="K6" s="58">
        <f>C6*J6</f>
        <v>0.23</v>
      </c>
      <c r="L6" s="40"/>
      <c r="M6" s="62">
        <v>1</v>
      </c>
      <c r="N6" s="58">
        <f>C6*M6</f>
        <v>0.23</v>
      </c>
      <c r="O6" s="7">
        <f aca="true" t="shared" si="0" ref="O6:O41">D6*O$3</f>
        <v>110</v>
      </c>
      <c r="P6" s="7">
        <f aca="true" t="shared" si="1" ref="P6:P39">G6*P$3</f>
        <v>108</v>
      </c>
      <c r="Q6" s="7">
        <f aca="true" t="shared" si="2" ref="Q6:Q39">J6*Q$3</f>
        <v>103</v>
      </c>
      <c r="R6" s="7">
        <f aca="true" t="shared" si="3" ref="R6:R39">M6*R$3</f>
        <v>108</v>
      </c>
      <c r="S6" s="46">
        <f>O6+P6+Q6+R6</f>
        <v>429</v>
      </c>
      <c r="T6" s="7">
        <v>255</v>
      </c>
      <c r="U6" s="7">
        <f>S6-T6</f>
        <v>174</v>
      </c>
      <c r="V6" s="7"/>
      <c r="W6" s="7">
        <f>S6-T6</f>
        <v>174</v>
      </c>
      <c r="X6" s="7"/>
      <c r="Y6" s="128">
        <v>180</v>
      </c>
    </row>
    <row r="7" spans="1:25" ht="19.5" customHeight="1" thickBot="1">
      <c r="A7" s="49" t="s">
        <v>140</v>
      </c>
      <c r="B7" s="3">
        <v>2440771</v>
      </c>
      <c r="C7" s="22">
        <v>0.32</v>
      </c>
      <c r="D7" s="62">
        <v>1</v>
      </c>
      <c r="E7" s="22">
        <f>C7*D7</f>
        <v>0.32</v>
      </c>
      <c r="F7" s="35"/>
      <c r="G7" s="62">
        <v>1</v>
      </c>
      <c r="H7" s="58">
        <f>C7*G7</f>
        <v>0.32</v>
      </c>
      <c r="I7" s="40"/>
      <c r="J7" s="62">
        <v>1</v>
      </c>
      <c r="K7" s="58">
        <f>C7*J7</f>
        <v>0.32</v>
      </c>
      <c r="L7" s="40"/>
      <c r="M7" s="62">
        <v>2</v>
      </c>
      <c r="N7" s="58">
        <f>C7*M7</f>
        <v>0.64</v>
      </c>
      <c r="O7" s="7">
        <f t="shared" si="0"/>
        <v>110</v>
      </c>
      <c r="P7" s="7">
        <f t="shared" si="1"/>
        <v>108</v>
      </c>
      <c r="Q7" s="7">
        <f t="shared" si="2"/>
        <v>103</v>
      </c>
      <c r="R7" s="7">
        <f t="shared" si="3"/>
        <v>216</v>
      </c>
      <c r="S7" s="46">
        <f>O7+P7+Q7+R7</f>
        <v>537</v>
      </c>
      <c r="T7" s="7">
        <v>550</v>
      </c>
      <c r="U7" s="7">
        <f>S7-T7</f>
        <v>-13</v>
      </c>
      <c r="V7" s="7"/>
      <c r="W7" s="7">
        <f>S7-T7</f>
        <v>-13</v>
      </c>
      <c r="X7" s="7"/>
      <c r="Y7" s="128">
        <v>0</v>
      </c>
    </row>
    <row r="8" spans="1:25" ht="19.5" customHeight="1" thickBot="1">
      <c r="A8" s="49" t="s">
        <v>6</v>
      </c>
      <c r="B8" s="3">
        <v>4860703</v>
      </c>
      <c r="C8" s="22">
        <v>0.16</v>
      </c>
      <c r="D8" s="62">
        <v>1</v>
      </c>
      <c r="E8" s="22">
        <f>D8*C8</f>
        <v>0.16</v>
      </c>
      <c r="F8" s="35"/>
      <c r="G8" s="62">
        <v>1</v>
      </c>
      <c r="H8" s="58">
        <f>C8*G8</f>
        <v>0.16</v>
      </c>
      <c r="I8" s="40"/>
      <c r="J8" s="62">
        <v>1</v>
      </c>
      <c r="K8" s="58">
        <f>C8*J8</f>
        <v>0.16</v>
      </c>
      <c r="L8" s="40"/>
      <c r="M8" s="62">
        <v>1</v>
      </c>
      <c r="N8" s="58">
        <f>C8*M8</f>
        <v>0.16</v>
      </c>
      <c r="O8" s="7">
        <f t="shared" si="0"/>
        <v>110</v>
      </c>
      <c r="P8" s="7">
        <f t="shared" si="1"/>
        <v>108</v>
      </c>
      <c r="Q8" s="7">
        <f t="shared" si="2"/>
        <v>103</v>
      </c>
      <c r="R8" s="7">
        <f t="shared" si="3"/>
        <v>108</v>
      </c>
      <c r="S8" s="46">
        <f>O8+P8+Q8+R8</f>
        <v>429</v>
      </c>
      <c r="T8" s="7">
        <v>190</v>
      </c>
      <c r="U8" s="7">
        <f>S8-T8</f>
        <v>239</v>
      </c>
      <c r="V8" s="7"/>
      <c r="W8" s="7">
        <f>S8-T8</f>
        <v>239</v>
      </c>
      <c r="X8" s="7"/>
      <c r="Y8" s="128" t="s">
        <v>143</v>
      </c>
    </row>
    <row r="9" spans="1:25" s="31" customFormat="1" ht="19.5" customHeight="1" thickBot="1">
      <c r="A9" s="122" t="s">
        <v>93</v>
      </c>
      <c r="B9" s="69"/>
      <c r="C9" s="70"/>
      <c r="D9" s="99"/>
      <c r="E9" s="70"/>
      <c r="F9" s="71"/>
      <c r="G9" s="99"/>
      <c r="H9" s="72"/>
      <c r="I9" s="73"/>
      <c r="J9" s="99"/>
      <c r="K9" s="72"/>
      <c r="L9" s="73"/>
      <c r="M9" s="99"/>
      <c r="N9" s="78"/>
      <c r="O9" s="85"/>
      <c r="P9" s="85"/>
      <c r="Q9" s="85"/>
      <c r="R9" s="85"/>
      <c r="S9" s="80"/>
      <c r="T9" s="79"/>
      <c r="U9" s="79"/>
      <c r="V9" s="79"/>
      <c r="W9" s="79"/>
      <c r="X9" s="79"/>
      <c r="Y9" s="79"/>
    </row>
    <row r="10" spans="1:25" s="31" customFormat="1" ht="19.5" customHeight="1" thickBot="1">
      <c r="A10" s="51" t="s">
        <v>124</v>
      </c>
      <c r="B10" s="126" t="s">
        <v>131</v>
      </c>
      <c r="C10" s="123">
        <v>0.79</v>
      </c>
      <c r="D10" s="118">
        <v>1</v>
      </c>
      <c r="E10" s="22">
        <f>D10*C10</f>
        <v>0.79</v>
      </c>
      <c r="F10" s="119"/>
      <c r="G10" s="118">
        <v>0</v>
      </c>
      <c r="H10" s="58">
        <f>C10*G10</f>
        <v>0</v>
      </c>
      <c r="I10" s="120"/>
      <c r="J10" s="118">
        <v>0</v>
      </c>
      <c r="K10" s="58">
        <f>C10*J10</f>
        <v>0</v>
      </c>
      <c r="L10" s="120"/>
      <c r="M10" s="118">
        <v>0</v>
      </c>
      <c r="N10" s="58">
        <f>C10*M10</f>
        <v>0</v>
      </c>
      <c r="O10" s="7">
        <f t="shared" si="0"/>
        <v>110</v>
      </c>
      <c r="P10" s="7">
        <f t="shared" si="1"/>
        <v>0</v>
      </c>
      <c r="Q10" s="7">
        <f t="shared" si="2"/>
        <v>0</v>
      </c>
      <c r="R10" s="7">
        <f t="shared" si="3"/>
        <v>0</v>
      </c>
      <c r="S10" s="46">
        <f>O10+P10+Q10+R10</f>
        <v>110</v>
      </c>
      <c r="T10" s="7">
        <v>0</v>
      </c>
      <c r="U10" s="7">
        <f>S10-T10</f>
        <v>110</v>
      </c>
      <c r="V10" s="121"/>
      <c r="W10" s="7">
        <f>S10-T10</f>
        <v>110</v>
      </c>
      <c r="X10" s="7"/>
      <c r="Y10" s="128">
        <v>120</v>
      </c>
    </row>
    <row r="11" spans="1:25" s="31" customFormat="1" ht="19.5" customHeight="1" thickBot="1">
      <c r="A11" s="51" t="s">
        <v>125</v>
      </c>
      <c r="B11" s="126" t="s">
        <v>132</v>
      </c>
      <c r="C11" s="123">
        <v>1.05</v>
      </c>
      <c r="D11" s="118">
        <v>0</v>
      </c>
      <c r="E11" s="22">
        <f>D11*C11</f>
        <v>0</v>
      </c>
      <c r="F11" s="119"/>
      <c r="G11" s="118">
        <v>1</v>
      </c>
      <c r="H11" s="58">
        <f>C11*G11</f>
        <v>1.05</v>
      </c>
      <c r="I11" s="120"/>
      <c r="J11" s="118">
        <v>1</v>
      </c>
      <c r="K11" s="58">
        <f>C11*J11</f>
        <v>1.05</v>
      </c>
      <c r="L11" s="120"/>
      <c r="M11" s="118">
        <v>1</v>
      </c>
      <c r="N11" s="58">
        <f>C11*M11</f>
        <v>1.05</v>
      </c>
      <c r="O11" s="7">
        <f t="shared" si="0"/>
        <v>0</v>
      </c>
      <c r="P11" s="7">
        <f t="shared" si="1"/>
        <v>108</v>
      </c>
      <c r="Q11" s="7">
        <f t="shared" si="2"/>
        <v>103</v>
      </c>
      <c r="R11" s="7">
        <f t="shared" si="3"/>
        <v>108</v>
      </c>
      <c r="S11" s="46">
        <f>O11+P11+Q11+R11</f>
        <v>319</v>
      </c>
      <c r="T11" s="7">
        <v>0</v>
      </c>
      <c r="U11" s="7">
        <f>S11-T11</f>
        <v>319</v>
      </c>
      <c r="V11" s="121"/>
      <c r="W11" s="7">
        <f>S11-T11</f>
        <v>319</v>
      </c>
      <c r="X11" s="7"/>
      <c r="Y11" s="128">
        <v>330</v>
      </c>
    </row>
    <row r="12" spans="1:25" s="31" customFormat="1" ht="19.5" customHeight="1" thickBot="1">
      <c r="A12" s="51" t="s">
        <v>126</v>
      </c>
      <c r="B12" s="103" t="s">
        <v>133</v>
      </c>
      <c r="C12" s="123">
        <v>2.1</v>
      </c>
      <c r="D12" s="118">
        <v>1</v>
      </c>
      <c r="E12" s="22">
        <f>D12*C12</f>
        <v>2.1</v>
      </c>
      <c r="F12" s="119"/>
      <c r="G12" s="118">
        <v>0</v>
      </c>
      <c r="H12" s="58">
        <f>C12*G12</f>
        <v>0</v>
      </c>
      <c r="I12" s="120"/>
      <c r="J12" s="118">
        <v>0</v>
      </c>
      <c r="K12" s="58">
        <f>C12*J12</f>
        <v>0</v>
      </c>
      <c r="L12" s="120"/>
      <c r="M12" s="118">
        <v>0</v>
      </c>
      <c r="N12" s="58">
        <f>C12*M12</f>
        <v>0</v>
      </c>
      <c r="O12" s="7">
        <f t="shared" si="0"/>
        <v>110</v>
      </c>
      <c r="P12" s="7">
        <f t="shared" si="1"/>
        <v>0</v>
      </c>
      <c r="Q12" s="7">
        <f t="shared" si="2"/>
        <v>0</v>
      </c>
      <c r="R12" s="7">
        <f t="shared" si="3"/>
        <v>0</v>
      </c>
      <c r="S12" s="46">
        <f>O12+P12+Q12+R12</f>
        <v>110</v>
      </c>
      <c r="T12" s="7">
        <v>0</v>
      </c>
      <c r="U12" s="7">
        <f>S12-T12</f>
        <v>110</v>
      </c>
      <c r="V12" s="121"/>
      <c r="W12" s="7">
        <f>S12-T12</f>
        <v>110</v>
      </c>
      <c r="X12" s="7"/>
      <c r="Y12" s="128">
        <v>120</v>
      </c>
    </row>
    <row r="13" spans="1:25" ht="19.5" customHeight="1" thickBot="1">
      <c r="A13" s="49" t="s">
        <v>94</v>
      </c>
      <c r="B13" s="3" t="s">
        <v>134</v>
      </c>
      <c r="C13" s="22">
        <v>1.3</v>
      </c>
      <c r="D13" s="62">
        <v>0</v>
      </c>
      <c r="E13" s="22">
        <f aca="true" t="shared" si="4" ref="E13:E19">D13*C13</f>
        <v>0</v>
      </c>
      <c r="F13" s="35"/>
      <c r="G13" s="62">
        <v>1</v>
      </c>
      <c r="H13" s="58">
        <f aca="true" t="shared" si="5" ref="H13:H19">C13*G13</f>
        <v>1.3</v>
      </c>
      <c r="I13" s="40"/>
      <c r="J13" s="62">
        <v>1</v>
      </c>
      <c r="K13" s="58">
        <f aca="true" t="shared" si="6" ref="K13:K19">C13*J13</f>
        <v>1.3</v>
      </c>
      <c r="L13" s="40"/>
      <c r="M13" s="62">
        <v>1</v>
      </c>
      <c r="N13" s="58">
        <f aca="true" t="shared" si="7" ref="N13:N19">C13*M13</f>
        <v>1.3</v>
      </c>
      <c r="O13" s="7">
        <f t="shared" si="0"/>
        <v>0</v>
      </c>
      <c r="P13" s="7">
        <f t="shared" si="1"/>
        <v>108</v>
      </c>
      <c r="Q13" s="7">
        <f t="shared" si="2"/>
        <v>103</v>
      </c>
      <c r="R13" s="7">
        <f t="shared" si="3"/>
        <v>108</v>
      </c>
      <c r="S13" s="46">
        <f aca="true" t="shared" si="8" ref="S13:S39">O13+P13+Q13+R13</f>
        <v>319</v>
      </c>
      <c r="T13" s="7">
        <v>70</v>
      </c>
      <c r="U13" s="7">
        <f aca="true" t="shared" si="9" ref="U13:U19">S13-T13</f>
        <v>249</v>
      </c>
      <c r="V13" s="7"/>
      <c r="W13" s="7">
        <f aca="true" t="shared" si="10" ref="W13:W19">S13-T13</f>
        <v>249</v>
      </c>
      <c r="X13" s="7"/>
      <c r="Y13" s="128">
        <v>260</v>
      </c>
    </row>
    <row r="14" spans="1:25" ht="19.5" customHeight="1" thickBot="1">
      <c r="A14" s="49" t="s">
        <v>127</v>
      </c>
      <c r="B14" s="3" t="s">
        <v>135</v>
      </c>
      <c r="C14" s="22">
        <v>1.9</v>
      </c>
      <c r="D14" s="62">
        <v>0</v>
      </c>
      <c r="E14" s="22">
        <f t="shared" si="4"/>
        <v>0</v>
      </c>
      <c r="F14" s="35"/>
      <c r="G14" s="62">
        <v>1</v>
      </c>
      <c r="H14" s="58">
        <f t="shared" si="5"/>
        <v>1.9</v>
      </c>
      <c r="I14" s="40"/>
      <c r="J14" s="62">
        <v>1</v>
      </c>
      <c r="K14" s="58">
        <f t="shared" si="6"/>
        <v>1.9</v>
      </c>
      <c r="L14" s="40"/>
      <c r="M14" s="62">
        <v>1</v>
      </c>
      <c r="N14" s="58">
        <f t="shared" si="7"/>
        <v>1.9</v>
      </c>
      <c r="O14" s="7">
        <f t="shared" si="0"/>
        <v>0</v>
      </c>
      <c r="P14" s="7">
        <f t="shared" si="1"/>
        <v>108</v>
      </c>
      <c r="Q14" s="7">
        <f t="shared" si="2"/>
        <v>103</v>
      </c>
      <c r="R14" s="7">
        <f t="shared" si="3"/>
        <v>108</v>
      </c>
      <c r="S14" s="46">
        <f t="shared" si="8"/>
        <v>319</v>
      </c>
      <c r="T14" s="7">
        <v>30</v>
      </c>
      <c r="U14" s="7">
        <f t="shared" si="9"/>
        <v>289</v>
      </c>
      <c r="V14" s="7"/>
      <c r="W14" s="7">
        <f t="shared" si="10"/>
        <v>289</v>
      </c>
      <c r="X14" s="7"/>
      <c r="Y14" s="128">
        <v>320</v>
      </c>
    </row>
    <row r="15" spans="1:25" ht="19.5" customHeight="1" thickBot="1">
      <c r="A15" s="49" t="s">
        <v>128</v>
      </c>
      <c r="B15" s="3">
        <v>3345830</v>
      </c>
      <c r="C15" s="22">
        <v>2.5</v>
      </c>
      <c r="D15" s="62">
        <v>0</v>
      </c>
      <c r="E15" s="22">
        <f t="shared" si="4"/>
        <v>0</v>
      </c>
      <c r="F15" s="35"/>
      <c r="G15" s="62">
        <v>1</v>
      </c>
      <c r="H15" s="58">
        <f t="shared" si="5"/>
        <v>2.5</v>
      </c>
      <c r="I15" s="40"/>
      <c r="J15" s="62">
        <v>1</v>
      </c>
      <c r="K15" s="58">
        <f t="shared" si="6"/>
        <v>2.5</v>
      </c>
      <c r="L15" s="40"/>
      <c r="M15" s="62">
        <v>1</v>
      </c>
      <c r="N15" s="58">
        <f t="shared" si="7"/>
        <v>2.5</v>
      </c>
      <c r="O15" s="7">
        <f t="shared" si="0"/>
        <v>0</v>
      </c>
      <c r="P15" s="7">
        <f t="shared" si="1"/>
        <v>108</v>
      </c>
      <c r="Q15" s="7">
        <f t="shared" si="2"/>
        <v>103</v>
      </c>
      <c r="R15" s="7">
        <f t="shared" si="3"/>
        <v>108</v>
      </c>
      <c r="S15" s="46">
        <f t="shared" si="8"/>
        <v>319</v>
      </c>
      <c r="T15" s="7">
        <v>0</v>
      </c>
      <c r="U15" s="7">
        <f t="shared" si="9"/>
        <v>319</v>
      </c>
      <c r="V15" s="7"/>
      <c r="W15" s="7">
        <f t="shared" si="10"/>
        <v>319</v>
      </c>
      <c r="X15" s="7"/>
      <c r="Y15" s="128">
        <v>330</v>
      </c>
    </row>
    <row r="16" spans="1:25" ht="19.5" customHeight="1" thickBot="1">
      <c r="A16" s="49" t="s">
        <v>95</v>
      </c>
      <c r="B16">
        <v>2441300</v>
      </c>
      <c r="C16" s="22">
        <v>1.15</v>
      </c>
      <c r="D16" s="62">
        <v>4</v>
      </c>
      <c r="E16" s="22">
        <f t="shared" si="4"/>
        <v>4.6</v>
      </c>
      <c r="F16" s="35"/>
      <c r="G16" s="62">
        <v>3</v>
      </c>
      <c r="H16" s="58">
        <f t="shared" si="5"/>
        <v>3.4499999999999997</v>
      </c>
      <c r="I16" s="40"/>
      <c r="J16" s="62">
        <v>3</v>
      </c>
      <c r="K16" s="58">
        <f t="shared" si="6"/>
        <v>3.4499999999999997</v>
      </c>
      <c r="L16" s="40"/>
      <c r="M16" s="62">
        <v>3</v>
      </c>
      <c r="N16" s="58">
        <f t="shared" si="7"/>
        <v>3.4499999999999997</v>
      </c>
      <c r="O16" s="7">
        <f t="shared" si="0"/>
        <v>440</v>
      </c>
      <c r="P16" s="7">
        <f t="shared" si="1"/>
        <v>324</v>
      </c>
      <c r="Q16" s="7">
        <f t="shared" si="2"/>
        <v>309</v>
      </c>
      <c r="R16" s="7">
        <f t="shared" si="3"/>
        <v>324</v>
      </c>
      <c r="S16" s="46">
        <f t="shared" si="8"/>
        <v>1397</v>
      </c>
      <c r="T16" s="7">
        <v>620</v>
      </c>
      <c r="U16" s="7">
        <f t="shared" si="9"/>
        <v>777</v>
      </c>
      <c r="V16" s="7"/>
      <c r="W16" s="7">
        <f t="shared" si="10"/>
        <v>777</v>
      </c>
      <c r="X16" s="7"/>
      <c r="Y16" s="128">
        <v>1000</v>
      </c>
    </row>
    <row r="17" spans="1:25" ht="19.5" customHeight="1" thickBot="1">
      <c r="A17" s="49" t="s">
        <v>96</v>
      </c>
      <c r="B17" s="124" t="s">
        <v>136</v>
      </c>
      <c r="C17" s="22">
        <v>1.76</v>
      </c>
      <c r="D17" s="62">
        <v>2</v>
      </c>
      <c r="E17" s="22">
        <f t="shared" si="4"/>
        <v>3.52</v>
      </c>
      <c r="F17" s="35"/>
      <c r="G17" s="62">
        <v>3</v>
      </c>
      <c r="H17" s="58">
        <f t="shared" si="5"/>
        <v>5.28</v>
      </c>
      <c r="I17" s="40"/>
      <c r="J17" s="62">
        <v>3</v>
      </c>
      <c r="K17" s="58">
        <f t="shared" si="6"/>
        <v>5.28</v>
      </c>
      <c r="L17" s="40"/>
      <c r="M17" s="62">
        <v>3</v>
      </c>
      <c r="N17" s="58">
        <f t="shared" si="7"/>
        <v>5.28</v>
      </c>
      <c r="O17" s="7">
        <f t="shared" si="0"/>
        <v>220</v>
      </c>
      <c r="P17" s="7">
        <f t="shared" si="1"/>
        <v>324</v>
      </c>
      <c r="Q17" s="7">
        <f t="shared" si="2"/>
        <v>309</v>
      </c>
      <c r="R17" s="7">
        <f t="shared" si="3"/>
        <v>324</v>
      </c>
      <c r="S17" s="46">
        <f t="shared" si="8"/>
        <v>1177</v>
      </c>
      <c r="T17" s="7">
        <v>420</v>
      </c>
      <c r="U17" s="7">
        <f t="shared" si="9"/>
        <v>757</v>
      </c>
      <c r="V17" s="7"/>
      <c r="W17" s="7">
        <f t="shared" si="10"/>
        <v>757</v>
      </c>
      <c r="X17" s="7"/>
      <c r="Y17" s="128">
        <v>800</v>
      </c>
    </row>
    <row r="18" spans="1:25" s="31" customFormat="1" ht="19.5" customHeight="1" thickBot="1">
      <c r="A18" s="51" t="s">
        <v>5</v>
      </c>
      <c r="B18" s="103">
        <v>2441400</v>
      </c>
      <c r="C18" s="30">
        <v>1.15</v>
      </c>
      <c r="D18" s="62">
        <v>0</v>
      </c>
      <c r="E18" s="22">
        <f t="shared" si="4"/>
        <v>0</v>
      </c>
      <c r="F18" s="36"/>
      <c r="G18" s="62">
        <v>2</v>
      </c>
      <c r="H18" s="58">
        <f t="shared" si="5"/>
        <v>2.3</v>
      </c>
      <c r="I18" s="41"/>
      <c r="J18" s="62">
        <v>1</v>
      </c>
      <c r="K18" s="58">
        <f t="shared" si="6"/>
        <v>1.15</v>
      </c>
      <c r="L18" s="41"/>
      <c r="M18" s="62">
        <v>1</v>
      </c>
      <c r="N18" s="58">
        <f t="shared" si="7"/>
        <v>1.15</v>
      </c>
      <c r="O18" s="7">
        <f t="shared" si="0"/>
        <v>0</v>
      </c>
      <c r="P18" s="7">
        <f t="shared" si="1"/>
        <v>216</v>
      </c>
      <c r="Q18" s="7">
        <f t="shared" si="2"/>
        <v>103</v>
      </c>
      <c r="R18" s="7">
        <f t="shared" si="3"/>
        <v>108</v>
      </c>
      <c r="S18" s="46">
        <f t="shared" si="8"/>
        <v>427</v>
      </c>
      <c r="T18" s="7">
        <v>140</v>
      </c>
      <c r="U18" s="7">
        <f t="shared" si="9"/>
        <v>287</v>
      </c>
      <c r="V18" s="7"/>
      <c r="W18" s="7">
        <f t="shared" si="10"/>
        <v>287</v>
      </c>
      <c r="X18" s="7"/>
      <c r="Y18" s="128">
        <v>400</v>
      </c>
    </row>
    <row r="19" spans="1:25" ht="19.5" customHeight="1" thickBot="1">
      <c r="A19" s="49" t="s">
        <v>129</v>
      </c>
      <c r="B19" s="3">
        <v>5217938</v>
      </c>
      <c r="C19" s="22">
        <v>1.8</v>
      </c>
      <c r="D19" s="62">
        <v>0</v>
      </c>
      <c r="E19" s="22">
        <f t="shared" si="4"/>
        <v>0</v>
      </c>
      <c r="F19" s="35"/>
      <c r="G19" s="62">
        <v>1</v>
      </c>
      <c r="H19" s="58">
        <f t="shared" si="5"/>
        <v>1.8</v>
      </c>
      <c r="I19" s="40"/>
      <c r="J19" s="62">
        <v>1</v>
      </c>
      <c r="K19" s="58">
        <f t="shared" si="6"/>
        <v>1.8</v>
      </c>
      <c r="L19" s="40"/>
      <c r="M19" s="62">
        <v>1</v>
      </c>
      <c r="N19" s="58">
        <f t="shared" si="7"/>
        <v>1.8</v>
      </c>
      <c r="O19" s="7">
        <f t="shared" si="0"/>
        <v>0</v>
      </c>
      <c r="P19" s="7">
        <f t="shared" si="1"/>
        <v>108</v>
      </c>
      <c r="Q19" s="7">
        <f t="shared" si="2"/>
        <v>103</v>
      </c>
      <c r="R19" s="7">
        <f t="shared" si="3"/>
        <v>108</v>
      </c>
      <c r="S19" s="46">
        <f t="shared" si="8"/>
        <v>319</v>
      </c>
      <c r="T19" s="7">
        <v>0</v>
      </c>
      <c r="U19" s="7">
        <f t="shared" si="9"/>
        <v>319</v>
      </c>
      <c r="V19" s="7"/>
      <c r="W19" s="7">
        <f t="shared" si="10"/>
        <v>319</v>
      </c>
      <c r="X19" s="7"/>
      <c r="Y19" s="128">
        <v>350</v>
      </c>
    </row>
    <row r="20" spans="1:25" ht="19.5" customHeight="1" thickBot="1">
      <c r="A20" s="49" t="s">
        <v>97</v>
      </c>
      <c r="B20" s="3">
        <v>1772600</v>
      </c>
      <c r="C20" s="22">
        <v>3</v>
      </c>
      <c r="D20" s="62">
        <v>1</v>
      </c>
      <c r="E20" s="22">
        <f>D20*C20</f>
        <v>3</v>
      </c>
      <c r="F20" s="35"/>
      <c r="G20" s="62">
        <v>1</v>
      </c>
      <c r="H20" s="58">
        <f>C20*G20</f>
        <v>3</v>
      </c>
      <c r="I20" s="40"/>
      <c r="J20" s="62">
        <v>2</v>
      </c>
      <c r="K20" s="58">
        <f>C20*J20</f>
        <v>6</v>
      </c>
      <c r="L20" s="40"/>
      <c r="M20" s="62">
        <v>2</v>
      </c>
      <c r="N20" s="58">
        <f>C20*M20</f>
        <v>6</v>
      </c>
      <c r="O20" s="7">
        <f>D20*O$3</f>
        <v>110</v>
      </c>
      <c r="P20" s="7">
        <f>G20*P$3</f>
        <v>108</v>
      </c>
      <c r="Q20" s="7">
        <f>J20*Q$3</f>
        <v>206</v>
      </c>
      <c r="R20" s="7">
        <f>M20*R$3</f>
        <v>216</v>
      </c>
      <c r="S20" s="46">
        <f>O20+P20+Q20+R20</f>
        <v>640</v>
      </c>
      <c r="T20" s="7">
        <v>40</v>
      </c>
      <c r="U20" s="7">
        <f>S20-T20</f>
        <v>600</v>
      </c>
      <c r="V20" s="7"/>
      <c r="W20" s="7">
        <f>S20-T20</f>
        <v>600</v>
      </c>
      <c r="X20" s="7"/>
      <c r="Y20" s="128">
        <v>600</v>
      </c>
    </row>
    <row r="21" spans="1:25" ht="19.5" customHeight="1" thickBot="1">
      <c r="A21" s="50" t="s">
        <v>100</v>
      </c>
      <c r="B21" s="74"/>
      <c r="C21" s="70"/>
      <c r="D21" s="99"/>
      <c r="E21" s="70"/>
      <c r="F21" s="71"/>
      <c r="G21" s="99"/>
      <c r="H21" s="72"/>
      <c r="I21" s="73"/>
      <c r="J21" s="99"/>
      <c r="K21" s="72"/>
      <c r="L21" s="73"/>
      <c r="M21" s="99"/>
      <c r="N21" s="78"/>
      <c r="O21" s="85"/>
      <c r="P21" s="85"/>
      <c r="Q21" s="85"/>
      <c r="R21" s="85"/>
      <c r="S21" s="80"/>
      <c r="T21" s="79"/>
      <c r="U21" s="79"/>
      <c r="V21" s="79"/>
      <c r="W21" s="79"/>
      <c r="X21" s="79"/>
      <c r="Y21" s="79"/>
    </row>
    <row r="22" spans="1:25" ht="19.5" customHeight="1" thickBot="1">
      <c r="A22" s="49" t="s">
        <v>147</v>
      </c>
      <c r="B22" s="124">
        <v>7048620</v>
      </c>
      <c r="C22" s="22">
        <v>1.25</v>
      </c>
      <c r="D22" s="62">
        <v>2</v>
      </c>
      <c r="E22" s="22">
        <f aca="true" t="shared" si="11" ref="E22:E28">D22*C22</f>
        <v>2.5</v>
      </c>
      <c r="F22" s="35"/>
      <c r="G22" s="62">
        <v>2</v>
      </c>
      <c r="H22" s="58">
        <f aca="true" t="shared" si="12" ref="H22:H28">C22*G22</f>
        <v>2.5</v>
      </c>
      <c r="I22" s="40"/>
      <c r="J22" s="62">
        <v>2</v>
      </c>
      <c r="K22" s="58">
        <f aca="true" t="shared" si="13" ref="K22:K28">C22*J22</f>
        <v>2.5</v>
      </c>
      <c r="L22" s="40"/>
      <c r="M22" s="62">
        <v>2</v>
      </c>
      <c r="N22" s="19">
        <f aca="true" t="shared" si="14" ref="N22:N28">C22*M22</f>
        <v>2.5</v>
      </c>
      <c r="O22" s="7">
        <v>220</v>
      </c>
      <c r="P22" s="7">
        <v>216</v>
      </c>
      <c r="Q22" s="7">
        <v>206</v>
      </c>
      <c r="R22" s="7">
        <v>216</v>
      </c>
      <c r="S22" s="46">
        <v>858</v>
      </c>
      <c r="T22" s="7">
        <v>0</v>
      </c>
      <c r="U22" s="7">
        <v>875</v>
      </c>
      <c r="V22" s="7"/>
      <c r="W22" s="7"/>
      <c r="X22" s="7"/>
      <c r="Y22" s="128">
        <v>900</v>
      </c>
    </row>
    <row r="23" spans="1:25" ht="19.5" customHeight="1" thickBot="1">
      <c r="A23" s="49" t="s">
        <v>148</v>
      </c>
      <c r="B23" s="124">
        <v>3495286</v>
      </c>
      <c r="C23" s="22">
        <v>1.25</v>
      </c>
      <c r="D23" s="62">
        <v>2</v>
      </c>
      <c r="E23" s="22">
        <f t="shared" si="11"/>
        <v>2.5</v>
      </c>
      <c r="F23" s="35"/>
      <c r="G23" s="62">
        <v>1</v>
      </c>
      <c r="H23" s="58">
        <f t="shared" si="12"/>
        <v>1.25</v>
      </c>
      <c r="I23" s="40"/>
      <c r="J23" s="62">
        <v>1</v>
      </c>
      <c r="K23" s="58">
        <f t="shared" si="13"/>
        <v>1.25</v>
      </c>
      <c r="L23" s="40"/>
      <c r="M23" s="62">
        <v>1</v>
      </c>
      <c r="N23" s="19">
        <f t="shared" si="14"/>
        <v>1.25</v>
      </c>
      <c r="O23" s="7">
        <v>220</v>
      </c>
      <c r="P23" s="7">
        <v>108</v>
      </c>
      <c r="Q23" s="7">
        <v>103</v>
      </c>
      <c r="R23" s="7">
        <v>108</v>
      </c>
      <c r="S23" s="46">
        <v>539</v>
      </c>
      <c r="T23" s="7">
        <v>0</v>
      </c>
      <c r="U23" s="7">
        <v>550</v>
      </c>
      <c r="V23" s="7"/>
      <c r="W23" s="7"/>
      <c r="X23" s="7"/>
      <c r="Y23" s="128">
        <v>600</v>
      </c>
    </row>
    <row r="24" spans="1:25" ht="19.5" customHeight="1" thickBot="1">
      <c r="A24" s="49" t="s">
        <v>149</v>
      </c>
      <c r="B24" s="124">
        <v>7048621</v>
      </c>
      <c r="C24" s="22">
        <v>1.25</v>
      </c>
      <c r="D24" s="62">
        <v>1</v>
      </c>
      <c r="E24" s="22">
        <f t="shared" si="11"/>
        <v>1.25</v>
      </c>
      <c r="F24" s="35"/>
      <c r="G24" s="62">
        <v>1</v>
      </c>
      <c r="H24" s="58">
        <f t="shared" si="12"/>
        <v>1.25</v>
      </c>
      <c r="I24" s="40"/>
      <c r="J24" s="62">
        <v>1</v>
      </c>
      <c r="K24" s="58">
        <f t="shared" si="13"/>
        <v>1.25</v>
      </c>
      <c r="L24" s="40"/>
      <c r="M24" s="62">
        <v>1</v>
      </c>
      <c r="N24" s="19">
        <f t="shared" si="14"/>
        <v>1.25</v>
      </c>
      <c r="O24" s="7">
        <v>110</v>
      </c>
      <c r="P24" s="7">
        <v>108</v>
      </c>
      <c r="Q24" s="7">
        <v>103</v>
      </c>
      <c r="R24" s="7">
        <v>108</v>
      </c>
      <c r="S24" s="46">
        <v>429</v>
      </c>
      <c r="T24" s="7">
        <v>0</v>
      </c>
      <c r="U24" s="7">
        <v>450</v>
      </c>
      <c r="V24" s="7"/>
      <c r="W24" s="7"/>
      <c r="X24" s="7"/>
      <c r="Y24" s="128">
        <v>500</v>
      </c>
    </row>
    <row r="25" spans="1:25" ht="19.5" customHeight="1" thickBot="1">
      <c r="A25" s="49" t="s">
        <v>164</v>
      </c>
      <c r="B25" s="124">
        <v>7048622</v>
      </c>
      <c r="C25" s="22">
        <v>1.25</v>
      </c>
      <c r="D25" s="62"/>
      <c r="E25" s="22">
        <f t="shared" si="11"/>
        <v>0</v>
      </c>
      <c r="F25" s="35"/>
      <c r="G25" s="62">
        <v>1</v>
      </c>
      <c r="H25" s="58">
        <f t="shared" si="12"/>
        <v>1.25</v>
      </c>
      <c r="I25" s="40"/>
      <c r="J25" s="62">
        <v>1</v>
      </c>
      <c r="K25" s="58">
        <f t="shared" si="13"/>
        <v>1.25</v>
      </c>
      <c r="L25" s="40"/>
      <c r="M25" s="62">
        <v>1</v>
      </c>
      <c r="N25" s="19">
        <f t="shared" si="14"/>
        <v>1.25</v>
      </c>
      <c r="O25" s="7">
        <v>110</v>
      </c>
      <c r="P25" s="7">
        <v>108</v>
      </c>
      <c r="Q25" s="7">
        <v>103</v>
      </c>
      <c r="R25" s="7">
        <v>108</v>
      </c>
      <c r="S25" s="46">
        <v>429</v>
      </c>
      <c r="T25" s="7">
        <v>0</v>
      </c>
      <c r="U25" s="7">
        <v>550</v>
      </c>
      <c r="V25" s="7"/>
      <c r="W25" s="7"/>
      <c r="X25" s="7"/>
      <c r="Y25" s="128">
        <v>550</v>
      </c>
    </row>
    <row r="26" spans="1:25" ht="19.5" customHeight="1" thickBot="1">
      <c r="A26" s="49" t="s">
        <v>165</v>
      </c>
      <c r="B26" s="124">
        <v>3492758</v>
      </c>
      <c r="C26" s="22">
        <v>1.25</v>
      </c>
      <c r="D26" s="62"/>
      <c r="E26" s="22">
        <f t="shared" si="11"/>
        <v>0</v>
      </c>
      <c r="F26" s="35"/>
      <c r="G26" s="62">
        <v>1</v>
      </c>
      <c r="H26" s="58">
        <f t="shared" si="12"/>
        <v>1.25</v>
      </c>
      <c r="I26" s="40"/>
      <c r="J26" s="62">
        <v>1</v>
      </c>
      <c r="K26" s="58">
        <f t="shared" si="13"/>
        <v>1.25</v>
      </c>
      <c r="L26" s="40"/>
      <c r="M26" s="62">
        <v>1</v>
      </c>
      <c r="N26" s="19">
        <f t="shared" si="14"/>
        <v>1.25</v>
      </c>
      <c r="O26" s="7"/>
      <c r="P26" s="7">
        <v>108</v>
      </c>
      <c r="Q26" s="7">
        <v>103</v>
      </c>
      <c r="R26" s="7">
        <v>108</v>
      </c>
      <c r="S26" s="46">
        <v>319</v>
      </c>
      <c r="T26" s="7">
        <v>0</v>
      </c>
      <c r="U26" s="7"/>
      <c r="V26" s="7"/>
      <c r="W26" s="7"/>
      <c r="X26" s="7"/>
      <c r="Y26" s="128">
        <v>350</v>
      </c>
    </row>
    <row r="27" spans="1:25" ht="19.5" customHeight="1" thickBot="1">
      <c r="A27" s="49" t="s">
        <v>172</v>
      </c>
      <c r="B27" s="124">
        <v>9461352</v>
      </c>
      <c r="C27" s="22">
        <v>1.25</v>
      </c>
      <c r="D27" s="62"/>
      <c r="E27" s="22">
        <f t="shared" si="11"/>
        <v>0</v>
      </c>
      <c r="F27" s="35"/>
      <c r="G27" s="62">
        <v>1</v>
      </c>
      <c r="H27" s="58">
        <f t="shared" si="12"/>
        <v>1.25</v>
      </c>
      <c r="I27" s="40"/>
      <c r="J27" s="62">
        <v>1</v>
      </c>
      <c r="K27" s="58">
        <f t="shared" si="13"/>
        <v>1.25</v>
      </c>
      <c r="L27" s="40"/>
      <c r="M27" s="62">
        <v>1</v>
      </c>
      <c r="N27" s="19">
        <f t="shared" si="14"/>
        <v>1.25</v>
      </c>
      <c r="O27" s="7">
        <v>0</v>
      </c>
      <c r="P27" s="7">
        <v>108</v>
      </c>
      <c r="Q27" s="7">
        <v>103</v>
      </c>
      <c r="R27" s="7">
        <v>108</v>
      </c>
      <c r="S27" s="46">
        <v>319</v>
      </c>
      <c r="T27" s="7">
        <v>0</v>
      </c>
      <c r="U27" s="7">
        <v>350</v>
      </c>
      <c r="V27" s="7"/>
      <c r="W27" s="7"/>
      <c r="X27" s="7"/>
      <c r="Y27" s="128">
        <v>350</v>
      </c>
    </row>
    <row r="28" spans="1:25" ht="19.5" customHeight="1" thickBot="1">
      <c r="A28" s="49" t="s">
        <v>195</v>
      </c>
      <c r="B28" s="124">
        <v>7048514</v>
      </c>
      <c r="C28" s="22">
        <v>1.25</v>
      </c>
      <c r="D28" s="62">
        <v>1</v>
      </c>
      <c r="E28" s="22">
        <f t="shared" si="11"/>
        <v>1.25</v>
      </c>
      <c r="F28" s="35"/>
      <c r="G28" s="62"/>
      <c r="H28" s="58">
        <f t="shared" si="12"/>
        <v>0</v>
      </c>
      <c r="I28" s="40"/>
      <c r="J28" s="62">
        <v>1</v>
      </c>
      <c r="K28" s="58">
        <f t="shared" si="13"/>
        <v>1.25</v>
      </c>
      <c r="L28" s="40"/>
      <c r="M28" s="62"/>
      <c r="N28" s="19">
        <f t="shared" si="14"/>
        <v>0</v>
      </c>
      <c r="O28" s="7">
        <v>110</v>
      </c>
      <c r="P28" s="7"/>
      <c r="Q28" s="7">
        <v>103</v>
      </c>
      <c r="R28" s="7"/>
      <c r="S28" s="46">
        <v>213</v>
      </c>
      <c r="T28" s="7">
        <v>0</v>
      </c>
      <c r="U28" s="7">
        <v>250</v>
      </c>
      <c r="V28" s="7"/>
      <c r="W28" s="7"/>
      <c r="X28" s="7"/>
      <c r="Y28" s="128">
        <v>225</v>
      </c>
    </row>
    <row r="29" spans="1:25" ht="19.5" customHeight="1" thickBot="1">
      <c r="A29" s="49" t="s">
        <v>173</v>
      </c>
      <c r="B29" s="3">
        <v>7048515</v>
      </c>
      <c r="C29" s="22">
        <v>1.25</v>
      </c>
      <c r="D29" s="62">
        <v>2</v>
      </c>
      <c r="E29" s="22">
        <f>D29*C29</f>
        <v>2.5</v>
      </c>
      <c r="F29" s="35"/>
      <c r="G29" s="62">
        <v>2</v>
      </c>
      <c r="H29" s="58">
        <f>C29*G29</f>
        <v>2.5</v>
      </c>
      <c r="I29" s="40"/>
      <c r="J29" s="62">
        <v>2</v>
      </c>
      <c r="K29" s="58">
        <f>C29*J29</f>
        <v>2.5</v>
      </c>
      <c r="L29" s="40"/>
      <c r="M29" s="62">
        <v>2</v>
      </c>
      <c r="N29" s="19">
        <f>C29*M29</f>
        <v>2.5</v>
      </c>
      <c r="O29" s="7">
        <f t="shared" si="0"/>
        <v>220</v>
      </c>
      <c r="P29" s="7">
        <f t="shared" si="1"/>
        <v>216</v>
      </c>
      <c r="Q29" s="7">
        <f t="shared" si="2"/>
        <v>206</v>
      </c>
      <c r="R29" s="7">
        <f t="shared" si="3"/>
        <v>216</v>
      </c>
      <c r="S29" s="46">
        <f t="shared" si="8"/>
        <v>858</v>
      </c>
      <c r="T29" s="7">
        <v>0</v>
      </c>
      <c r="U29" s="7">
        <f>S29-T29</f>
        <v>858</v>
      </c>
      <c r="V29" s="7"/>
      <c r="W29" s="7">
        <f>S29-T29</f>
        <v>858</v>
      </c>
      <c r="X29" s="7"/>
      <c r="Y29" s="128">
        <v>900</v>
      </c>
    </row>
    <row r="30" spans="1:25" s="32" customFormat="1" ht="19.5" customHeight="1">
      <c r="A30" s="51" t="s">
        <v>114</v>
      </c>
      <c r="B30" s="133" t="s">
        <v>146</v>
      </c>
      <c r="C30" s="4">
        <v>1.25</v>
      </c>
      <c r="D30" s="111">
        <v>1</v>
      </c>
      <c r="E30" s="4">
        <f>D30*C30</f>
        <v>1.25</v>
      </c>
      <c r="F30" s="1"/>
      <c r="G30" s="111">
        <v>1</v>
      </c>
      <c r="H30" s="19">
        <f>C30*G30</f>
        <v>1.25</v>
      </c>
      <c r="I30" s="7"/>
      <c r="J30" s="111">
        <v>1</v>
      </c>
      <c r="K30" s="19">
        <f>C30*J30</f>
        <v>1.25</v>
      </c>
      <c r="L30" s="7"/>
      <c r="M30" s="111">
        <v>1</v>
      </c>
      <c r="N30" s="19">
        <f>C30*M30</f>
        <v>1.25</v>
      </c>
      <c r="O30" s="7">
        <f t="shared" si="0"/>
        <v>110</v>
      </c>
      <c r="P30" s="7">
        <f t="shared" si="1"/>
        <v>108</v>
      </c>
      <c r="Q30" s="7">
        <f t="shared" si="2"/>
        <v>103</v>
      </c>
      <c r="R30" s="7">
        <f t="shared" si="3"/>
        <v>108</v>
      </c>
      <c r="S30" s="46">
        <f>O30+P30+Q30+R30</f>
        <v>429</v>
      </c>
      <c r="T30" s="7">
        <v>120</v>
      </c>
      <c r="U30" s="7">
        <f>S30-T30</f>
        <v>309</v>
      </c>
      <c r="V30" s="7"/>
      <c r="W30" s="7">
        <f>S30-T30</f>
        <v>309</v>
      </c>
      <c r="X30" s="7"/>
      <c r="Y30" s="128">
        <v>300</v>
      </c>
    </row>
    <row r="31" spans="1:25" ht="13.5" thickBot="1">
      <c r="A31" s="52" t="s">
        <v>98</v>
      </c>
      <c r="B31" s="26"/>
      <c r="C31" s="27"/>
      <c r="D31" s="100"/>
      <c r="E31" s="81"/>
      <c r="F31" s="82"/>
      <c r="G31" s="100"/>
      <c r="H31" s="83"/>
      <c r="I31" s="84"/>
      <c r="J31" s="100"/>
      <c r="K31" s="83"/>
      <c r="L31" s="84"/>
      <c r="M31" s="101"/>
      <c r="N31" s="83"/>
      <c r="O31" s="85"/>
      <c r="P31" s="85"/>
      <c r="Q31" s="85"/>
      <c r="R31" s="85"/>
      <c r="S31" s="86"/>
      <c r="T31" s="85"/>
      <c r="U31" s="85"/>
      <c r="V31" s="85"/>
      <c r="W31" s="85"/>
      <c r="X31" s="85"/>
      <c r="Y31" s="85"/>
    </row>
    <row r="32" spans="1:25" s="31" customFormat="1" ht="19.5" customHeight="1" thickBot="1">
      <c r="A32" s="102" t="s">
        <v>142</v>
      </c>
      <c r="B32" s="125" t="s">
        <v>138</v>
      </c>
      <c r="C32" s="30">
        <v>2.59</v>
      </c>
      <c r="D32" s="104">
        <v>1</v>
      </c>
      <c r="E32" s="22">
        <f aca="true" t="shared" si="15" ref="E32:E41">D32*C32</f>
        <v>2.59</v>
      </c>
      <c r="F32" s="36"/>
      <c r="G32" s="104">
        <v>1</v>
      </c>
      <c r="H32" s="58">
        <f>C32*G32</f>
        <v>2.59</v>
      </c>
      <c r="I32" s="41"/>
      <c r="J32" s="104">
        <v>1</v>
      </c>
      <c r="K32" s="58">
        <f>C32*J32</f>
        <v>2.59</v>
      </c>
      <c r="L32" s="41"/>
      <c r="M32" s="104">
        <v>1</v>
      </c>
      <c r="N32" s="58">
        <f>C32*M32</f>
        <v>2.59</v>
      </c>
      <c r="O32" s="7">
        <f t="shared" si="0"/>
        <v>110</v>
      </c>
      <c r="P32" s="7">
        <f t="shared" si="1"/>
        <v>108</v>
      </c>
      <c r="Q32" s="7">
        <f t="shared" si="2"/>
        <v>103</v>
      </c>
      <c r="R32" s="7">
        <f t="shared" si="3"/>
        <v>108</v>
      </c>
      <c r="S32" s="46">
        <f t="shared" si="8"/>
        <v>429</v>
      </c>
      <c r="T32" s="105">
        <v>40</v>
      </c>
      <c r="U32" s="7">
        <f>S32-T32</f>
        <v>389</v>
      </c>
      <c r="V32" s="7"/>
      <c r="W32" s="7">
        <f>S32-T32</f>
        <v>389</v>
      </c>
      <c r="X32" s="7"/>
      <c r="Y32" s="128">
        <v>400</v>
      </c>
    </row>
    <row r="33" spans="1:25" s="31" customFormat="1" ht="19.5" customHeight="1">
      <c r="A33" s="113" t="s">
        <v>9</v>
      </c>
      <c r="B33" s="109">
        <v>1301552</v>
      </c>
      <c r="C33" s="114">
        <v>1.8</v>
      </c>
      <c r="D33" s="107">
        <v>1</v>
      </c>
      <c r="E33" s="114">
        <f>D33*C33</f>
        <v>1.8</v>
      </c>
      <c r="F33" s="109"/>
      <c r="G33" s="107"/>
      <c r="H33" s="108">
        <f>C33*G33</f>
        <v>0</v>
      </c>
      <c r="I33" s="109"/>
      <c r="J33" s="107">
        <v>1</v>
      </c>
      <c r="K33" s="108">
        <f>C33*J33</f>
        <v>1.8</v>
      </c>
      <c r="L33" s="109"/>
      <c r="M33" s="107"/>
      <c r="N33" s="108">
        <f>C33*M33</f>
        <v>0</v>
      </c>
      <c r="O33" s="109">
        <f>D33*O$3</f>
        <v>110</v>
      </c>
      <c r="P33" s="109">
        <f>G33*P$3</f>
        <v>0</v>
      </c>
      <c r="Q33" s="109">
        <f>J33*Q$3</f>
        <v>103</v>
      </c>
      <c r="R33" s="109">
        <f>M33*R$3</f>
        <v>0</v>
      </c>
      <c r="S33" s="110">
        <f>O33+P33+Q33+R33</f>
        <v>213</v>
      </c>
      <c r="T33" s="115">
        <v>55</v>
      </c>
      <c r="U33" s="7">
        <f>S33-T33</f>
        <v>158</v>
      </c>
      <c r="V33" s="109"/>
      <c r="W33" s="7">
        <f>S33-T33</f>
        <v>158</v>
      </c>
      <c r="X33" s="109"/>
      <c r="Y33" s="127">
        <v>180</v>
      </c>
    </row>
    <row r="34" spans="1:26" ht="19.5" customHeight="1" thickBot="1">
      <c r="A34" s="49" t="s">
        <v>7</v>
      </c>
      <c r="B34" s="8">
        <v>2155400</v>
      </c>
      <c r="C34" s="30">
        <v>1.93</v>
      </c>
      <c r="D34" s="63">
        <v>1</v>
      </c>
      <c r="E34" s="22">
        <f t="shared" si="15"/>
        <v>1.93</v>
      </c>
      <c r="F34" s="35"/>
      <c r="G34" s="65"/>
      <c r="H34" s="58">
        <f aca="true" t="shared" si="16" ref="H34:H41">C34*G34</f>
        <v>0</v>
      </c>
      <c r="I34" s="40"/>
      <c r="J34" s="65"/>
      <c r="K34" s="58">
        <f aca="true" t="shared" si="17" ref="K34:K39">C34*J34</f>
        <v>0</v>
      </c>
      <c r="L34" s="40"/>
      <c r="M34" s="65"/>
      <c r="N34" s="58">
        <f aca="true" t="shared" si="18" ref="N34:N41">C34*M34</f>
        <v>0</v>
      </c>
      <c r="O34" s="7">
        <f t="shared" si="0"/>
        <v>110</v>
      </c>
      <c r="P34" s="7">
        <f t="shared" si="1"/>
        <v>0</v>
      </c>
      <c r="Q34" s="7">
        <f t="shared" si="2"/>
        <v>0</v>
      </c>
      <c r="R34" s="7">
        <f t="shared" si="3"/>
        <v>0</v>
      </c>
      <c r="S34" s="46">
        <f t="shared" si="8"/>
        <v>110</v>
      </c>
      <c r="T34" s="105">
        <v>55</v>
      </c>
      <c r="U34" s="7">
        <f aca="true" t="shared" si="19" ref="U34:U39">S34-T34</f>
        <v>55</v>
      </c>
      <c r="V34" s="7"/>
      <c r="W34" s="7">
        <f aca="true" t="shared" si="20" ref="W34:W39">S34-T34</f>
        <v>55</v>
      </c>
      <c r="X34" s="7"/>
      <c r="Y34" s="128">
        <v>60</v>
      </c>
      <c r="Z34" t="s">
        <v>141</v>
      </c>
    </row>
    <row r="35" spans="1:25" ht="19.5" customHeight="1" thickBot="1">
      <c r="A35" s="54" t="s">
        <v>8</v>
      </c>
      <c r="B35" s="3">
        <v>3242500</v>
      </c>
      <c r="C35" s="4">
        <v>0.61</v>
      </c>
      <c r="D35" s="62">
        <v>1</v>
      </c>
      <c r="E35" s="56">
        <f t="shared" si="15"/>
        <v>0.61</v>
      </c>
      <c r="F35" s="20"/>
      <c r="G35" s="62"/>
      <c r="H35" s="58">
        <f t="shared" si="16"/>
        <v>0</v>
      </c>
      <c r="I35" s="42"/>
      <c r="J35" s="62"/>
      <c r="K35" s="58">
        <f t="shared" si="17"/>
        <v>0</v>
      </c>
      <c r="L35" s="42"/>
      <c r="M35" s="62"/>
      <c r="N35" s="58">
        <f t="shared" si="18"/>
        <v>0</v>
      </c>
      <c r="O35" s="7">
        <f t="shared" si="0"/>
        <v>110</v>
      </c>
      <c r="P35" s="7">
        <f t="shared" si="1"/>
        <v>0</v>
      </c>
      <c r="Q35" s="7">
        <f t="shared" si="2"/>
        <v>0</v>
      </c>
      <c r="R35" s="7">
        <f t="shared" si="3"/>
        <v>0</v>
      </c>
      <c r="S35" s="46">
        <f t="shared" si="8"/>
        <v>110</v>
      </c>
      <c r="T35" s="105">
        <v>200</v>
      </c>
      <c r="U35" s="7">
        <f t="shared" si="19"/>
        <v>-90</v>
      </c>
      <c r="V35" s="7"/>
      <c r="W35" s="7">
        <f t="shared" si="20"/>
        <v>-90</v>
      </c>
      <c r="X35" s="7"/>
      <c r="Y35" s="128">
        <v>0</v>
      </c>
    </row>
    <row r="36" spans="1:25" ht="19.5" customHeight="1" thickBot="1">
      <c r="A36" s="54" t="s">
        <v>86</v>
      </c>
      <c r="B36" s="7">
        <v>7429800</v>
      </c>
      <c r="C36" s="4">
        <v>0.38</v>
      </c>
      <c r="D36" s="62">
        <v>1</v>
      </c>
      <c r="E36" s="56">
        <f t="shared" si="15"/>
        <v>0.38</v>
      </c>
      <c r="F36" s="9"/>
      <c r="G36" s="62"/>
      <c r="H36" s="58">
        <f t="shared" si="16"/>
        <v>0</v>
      </c>
      <c r="I36" s="7"/>
      <c r="J36" s="62"/>
      <c r="K36" s="58">
        <f t="shared" si="17"/>
        <v>0</v>
      </c>
      <c r="L36" s="7"/>
      <c r="M36" s="62"/>
      <c r="N36" s="58">
        <f t="shared" si="18"/>
        <v>0</v>
      </c>
      <c r="O36" s="7">
        <f t="shared" si="0"/>
        <v>110</v>
      </c>
      <c r="P36" s="7">
        <f t="shared" si="1"/>
        <v>0</v>
      </c>
      <c r="Q36" s="7">
        <f t="shared" si="2"/>
        <v>0</v>
      </c>
      <c r="R36" s="7">
        <f t="shared" si="3"/>
        <v>0</v>
      </c>
      <c r="S36" s="46">
        <f t="shared" si="8"/>
        <v>110</v>
      </c>
      <c r="T36" s="105">
        <v>160</v>
      </c>
      <c r="U36" s="7">
        <f t="shared" si="19"/>
        <v>-50</v>
      </c>
      <c r="V36" s="7"/>
      <c r="W36" s="7">
        <f t="shared" si="20"/>
        <v>-50</v>
      </c>
      <c r="X36" s="7"/>
      <c r="Y36" s="128">
        <v>0</v>
      </c>
    </row>
    <row r="37" spans="1:25" ht="19.5" customHeight="1" thickBot="1">
      <c r="A37" s="54" t="s">
        <v>89</v>
      </c>
      <c r="B37" s="7">
        <v>1483973</v>
      </c>
      <c r="C37" s="4">
        <v>0.55</v>
      </c>
      <c r="D37" s="62">
        <v>1</v>
      </c>
      <c r="E37" s="56">
        <f t="shared" si="15"/>
        <v>0.55</v>
      </c>
      <c r="F37" s="7"/>
      <c r="G37" s="62"/>
      <c r="H37" s="58">
        <f t="shared" si="16"/>
        <v>0</v>
      </c>
      <c r="I37" s="7"/>
      <c r="J37" s="62"/>
      <c r="K37" s="58">
        <f t="shared" si="17"/>
        <v>0</v>
      </c>
      <c r="L37" s="7"/>
      <c r="M37" s="62"/>
      <c r="N37" s="58">
        <f t="shared" si="18"/>
        <v>0</v>
      </c>
      <c r="O37" s="7">
        <f t="shared" si="0"/>
        <v>110</v>
      </c>
      <c r="P37" s="7">
        <f t="shared" si="1"/>
        <v>0</v>
      </c>
      <c r="Q37" s="7">
        <f t="shared" si="2"/>
        <v>0</v>
      </c>
      <c r="R37" s="7">
        <f t="shared" si="3"/>
        <v>0</v>
      </c>
      <c r="S37" s="46">
        <f t="shared" si="8"/>
        <v>110</v>
      </c>
      <c r="T37" s="105">
        <v>100</v>
      </c>
      <c r="U37" s="7">
        <f t="shared" si="19"/>
        <v>10</v>
      </c>
      <c r="V37" s="7"/>
      <c r="W37" s="7">
        <f t="shared" si="20"/>
        <v>10</v>
      </c>
      <c r="X37" s="7"/>
      <c r="Y37" s="128">
        <v>24</v>
      </c>
    </row>
    <row r="38" spans="1:25" ht="19.5" customHeight="1" thickBot="1">
      <c r="A38" s="54" t="s">
        <v>88</v>
      </c>
      <c r="B38" s="7">
        <v>1483975</v>
      </c>
      <c r="C38" s="4">
        <v>0.55</v>
      </c>
      <c r="D38" s="62">
        <v>1</v>
      </c>
      <c r="E38" s="56">
        <f t="shared" si="15"/>
        <v>0.55</v>
      </c>
      <c r="F38" s="7"/>
      <c r="G38" s="62"/>
      <c r="H38" s="58">
        <f t="shared" si="16"/>
        <v>0</v>
      </c>
      <c r="I38" s="7"/>
      <c r="J38" s="62"/>
      <c r="K38" s="58">
        <f t="shared" si="17"/>
        <v>0</v>
      </c>
      <c r="L38" s="7"/>
      <c r="M38" s="62"/>
      <c r="N38" s="58">
        <f t="shared" si="18"/>
        <v>0</v>
      </c>
      <c r="O38" s="7">
        <f t="shared" si="0"/>
        <v>110</v>
      </c>
      <c r="P38" s="7">
        <f t="shared" si="1"/>
        <v>0</v>
      </c>
      <c r="Q38" s="7">
        <f t="shared" si="2"/>
        <v>0</v>
      </c>
      <c r="R38" s="7">
        <f t="shared" si="3"/>
        <v>0</v>
      </c>
      <c r="S38" s="46">
        <f t="shared" si="8"/>
        <v>110</v>
      </c>
      <c r="T38" s="105">
        <v>240</v>
      </c>
      <c r="U38" s="7">
        <f t="shared" si="19"/>
        <v>-130</v>
      </c>
      <c r="V38" s="7"/>
      <c r="W38" s="7">
        <f t="shared" si="20"/>
        <v>-130</v>
      </c>
      <c r="X38" s="7"/>
      <c r="Y38" s="128">
        <v>0</v>
      </c>
    </row>
    <row r="39" spans="1:25" ht="19.5" customHeight="1" thickBot="1">
      <c r="A39" s="54" t="s">
        <v>87</v>
      </c>
      <c r="B39" s="7">
        <v>1430602</v>
      </c>
      <c r="C39" s="4">
        <f>5.75/24</f>
        <v>0.23958333333333334</v>
      </c>
      <c r="D39" s="62">
        <v>1</v>
      </c>
      <c r="E39" s="56">
        <f t="shared" si="15"/>
        <v>0.23958333333333334</v>
      </c>
      <c r="F39" s="7"/>
      <c r="G39" s="62"/>
      <c r="H39" s="58">
        <f t="shared" si="16"/>
        <v>0</v>
      </c>
      <c r="I39" s="7"/>
      <c r="J39" s="62"/>
      <c r="K39" s="58">
        <f t="shared" si="17"/>
        <v>0</v>
      </c>
      <c r="L39" s="7"/>
      <c r="M39" s="62"/>
      <c r="N39" s="58">
        <f t="shared" si="18"/>
        <v>0</v>
      </c>
      <c r="O39" s="7">
        <f t="shared" si="0"/>
        <v>110</v>
      </c>
      <c r="P39" s="7">
        <f t="shared" si="1"/>
        <v>0</v>
      </c>
      <c r="Q39" s="7">
        <f t="shared" si="2"/>
        <v>0</v>
      </c>
      <c r="R39" s="7">
        <f t="shared" si="3"/>
        <v>0</v>
      </c>
      <c r="S39" s="46">
        <f t="shared" si="8"/>
        <v>110</v>
      </c>
      <c r="T39" s="105">
        <v>80</v>
      </c>
      <c r="U39" s="7">
        <f t="shared" si="19"/>
        <v>30</v>
      </c>
      <c r="V39" s="7"/>
      <c r="W39" s="7">
        <f t="shared" si="20"/>
        <v>30</v>
      </c>
      <c r="X39" s="7"/>
      <c r="Y39" s="128">
        <v>48</v>
      </c>
    </row>
    <row r="40" spans="1:26" ht="19.5" customHeight="1" thickBot="1">
      <c r="A40" s="53" t="s">
        <v>99</v>
      </c>
      <c r="B40" s="3">
        <v>5501400</v>
      </c>
      <c r="C40" s="22">
        <v>0.82</v>
      </c>
      <c r="D40" s="62">
        <v>1</v>
      </c>
      <c r="E40" s="22">
        <f>D40*C40</f>
        <v>0.82</v>
      </c>
      <c r="F40" s="35"/>
      <c r="G40" s="62"/>
      <c r="H40" s="58">
        <f>C40*G40</f>
        <v>0</v>
      </c>
      <c r="I40" s="40"/>
      <c r="J40" s="62"/>
      <c r="K40" s="58">
        <f>C40*J40</f>
        <v>0</v>
      </c>
      <c r="L40" s="40"/>
      <c r="M40" s="62"/>
      <c r="N40" s="58">
        <f>C40*M40</f>
        <v>0</v>
      </c>
      <c r="O40" s="7">
        <f>D40*O$3</f>
        <v>110</v>
      </c>
      <c r="P40" s="7">
        <f>G40*P$3</f>
        <v>0</v>
      </c>
      <c r="Q40" s="7">
        <f>J40*Q$3</f>
        <v>0</v>
      </c>
      <c r="R40" s="7">
        <f>M40*R$3</f>
        <v>0</v>
      </c>
      <c r="S40" s="46">
        <f>O40+P40+Q40+R40</f>
        <v>110</v>
      </c>
      <c r="T40" s="105">
        <v>110</v>
      </c>
      <c r="U40" s="7">
        <f>S40-T40</f>
        <v>0</v>
      </c>
      <c r="V40" s="7"/>
      <c r="W40" s="7">
        <f>S40-T40</f>
        <v>0</v>
      </c>
      <c r="X40" s="7"/>
      <c r="Y40" s="128">
        <v>0</v>
      </c>
      <c r="Z40" t="s">
        <v>141</v>
      </c>
    </row>
    <row r="41" spans="1:25" ht="19.5" customHeight="1">
      <c r="A41" s="54" t="s">
        <v>123</v>
      </c>
      <c r="B41" s="7" t="s">
        <v>139</v>
      </c>
      <c r="C41" s="4">
        <v>0.16</v>
      </c>
      <c r="D41" s="111">
        <v>1</v>
      </c>
      <c r="E41" s="4">
        <f t="shared" si="15"/>
        <v>0.16</v>
      </c>
      <c r="F41" s="7"/>
      <c r="G41" s="111">
        <v>1</v>
      </c>
      <c r="H41" s="19">
        <f t="shared" si="16"/>
        <v>0.16</v>
      </c>
      <c r="I41" s="7"/>
      <c r="J41" s="111">
        <v>1</v>
      </c>
      <c r="K41" s="19">
        <f>C41*J41</f>
        <v>0.16</v>
      </c>
      <c r="L41" s="7"/>
      <c r="M41" s="111">
        <v>1</v>
      </c>
      <c r="N41" s="19">
        <f t="shared" si="18"/>
        <v>0.16</v>
      </c>
      <c r="O41" s="105">
        <f t="shared" si="0"/>
        <v>110</v>
      </c>
      <c r="P41" s="7">
        <f>G41*P$3</f>
        <v>108</v>
      </c>
      <c r="Q41" s="7">
        <f>J41*Q$3</f>
        <v>103</v>
      </c>
      <c r="R41" s="7">
        <f>M41*R$3</f>
        <v>108</v>
      </c>
      <c r="S41" s="46">
        <f>O41+P41+Q41+R41</f>
        <v>429</v>
      </c>
      <c r="T41" s="105">
        <v>30</v>
      </c>
      <c r="U41" s="7">
        <f>S41-T41</f>
        <v>399</v>
      </c>
      <c r="V41" s="7"/>
      <c r="W41" s="7"/>
      <c r="X41" s="7"/>
      <c r="Y41" s="128">
        <v>500</v>
      </c>
    </row>
    <row r="42" spans="5:25" ht="19.5" customHeight="1" thickBot="1">
      <c r="E42" s="57">
        <f>SUM(E5:E41)</f>
        <v>36.27958333333333</v>
      </c>
      <c r="F42" s="57">
        <f>SUM(F6:F40)</f>
        <v>0</v>
      </c>
      <c r="G42" s="61"/>
      <c r="H42" s="57">
        <f>SUM(H5:H41)</f>
        <v>39.22</v>
      </c>
      <c r="I42" s="57">
        <f>SUM(I6:I40)</f>
        <v>0</v>
      </c>
      <c r="J42" s="61"/>
      <c r="K42" s="57">
        <f>SUM(K5:K41)</f>
        <v>44.11999999999999</v>
      </c>
      <c r="L42" s="57">
        <f>SUM(L6:L40)</f>
        <v>0</v>
      </c>
      <c r="M42" s="61"/>
      <c r="N42" s="57">
        <f>SUM(N5:N41)</f>
        <v>41.39</v>
      </c>
      <c r="S42" s="47"/>
      <c r="V42" s="67"/>
      <c r="Y42" s="67">
        <v>0</v>
      </c>
    </row>
    <row r="43" spans="3:25" ht="14.25">
      <c r="C43" s="5"/>
      <c r="V43" s="7"/>
      <c r="Y43" s="7">
        <v>500</v>
      </c>
    </row>
    <row r="44" spans="22:25" ht="14.25">
      <c r="V44" s="7"/>
      <c r="Y44" s="7"/>
    </row>
    <row r="45" spans="22:25" ht="14.25">
      <c r="V45" s="7"/>
      <c r="Y45" s="7"/>
    </row>
    <row r="46" spans="6:16" ht="14.25">
      <c r="F46" s="5"/>
      <c r="G46" s="5"/>
      <c r="I46" s="5"/>
      <c r="J46" s="5"/>
      <c r="L46" s="5"/>
      <c r="M46" s="5"/>
      <c r="P46" s="5"/>
    </row>
    <row r="47" spans="5:14" ht="14.25">
      <c r="E47" s="89"/>
      <c r="F47" s="10"/>
      <c r="G47" s="10"/>
      <c r="H47" s="89"/>
      <c r="I47" s="10"/>
      <c r="J47" s="10"/>
      <c r="K47" s="89"/>
      <c r="L47" s="10"/>
      <c r="M47" s="10"/>
      <c r="N47" s="89"/>
    </row>
    <row r="48" spans="5:14" ht="14.25">
      <c r="E48" s="116"/>
      <c r="F48" s="117"/>
      <c r="G48" s="117"/>
      <c r="H48" s="116"/>
      <c r="I48" s="117"/>
      <c r="J48" s="117"/>
      <c r="K48" s="116"/>
      <c r="L48" s="117"/>
      <c r="M48" s="117"/>
      <c r="N48" s="116"/>
    </row>
    <row r="49" spans="5:14" ht="14.25">
      <c r="E49" s="116"/>
      <c r="F49" s="117"/>
      <c r="G49" s="117"/>
      <c r="H49" s="116"/>
      <c r="I49" s="117"/>
      <c r="J49" s="117"/>
      <c r="K49" s="116"/>
      <c r="L49" s="117"/>
      <c r="M49" s="117"/>
      <c r="N49" s="116"/>
    </row>
    <row r="50" spans="5:14" ht="14.25">
      <c r="E50" s="116"/>
      <c r="F50" s="117"/>
      <c r="G50" s="117"/>
      <c r="H50" s="116"/>
      <c r="I50" s="117"/>
      <c r="J50" s="117"/>
      <c r="K50" s="116"/>
      <c r="L50" s="117"/>
      <c r="M50" s="117"/>
      <c r="N50" s="116"/>
    </row>
    <row r="51" spans="5:14" ht="14.25">
      <c r="E51" s="89"/>
      <c r="F51" s="10"/>
      <c r="G51" s="10"/>
      <c r="H51" s="89"/>
      <c r="I51" s="10"/>
      <c r="J51" s="10"/>
      <c r="K51" s="89"/>
      <c r="L51" s="10"/>
      <c r="M51" s="10"/>
      <c r="N51" s="89"/>
    </row>
  </sheetData>
  <sheetProtection/>
  <mergeCells count="4">
    <mergeCell ref="D1:E1"/>
    <mergeCell ref="G1:H1"/>
    <mergeCell ref="J1:K1"/>
    <mergeCell ref="M1:N1"/>
  </mergeCells>
  <printOptions/>
  <pageMargins left="0.3937007874015748" right="0.15" top="0.04" bottom="0.45" header="0.07" footer="0.45"/>
  <pageSetup horizontalDpi="300" verticalDpi="300" orientation="landscape" paperSize="9" scale="99" r:id="rId1"/>
  <headerFooter alignWithMargins="0">
    <oddHeader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7" sqref="F47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7"/>
  <sheetViews>
    <sheetView zoomScalePageLayoutView="0" workbookViewId="0" topLeftCell="A1">
      <selection activeCell="A1" sqref="A1:C39"/>
    </sheetView>
  </sheetViews>
  <sheetFormatPr defaultColWidth="11.421875" defaultRowHeight="12.75"/>
  <cols>
    <col min="1" max="1" width="40.28125" style="0" customWidth="1"/>
    <col min="2" max="2" width="22.57421875" style="194" customWidth="1"/>
    <col min="3" max="3" width="19.28125" style="192" customWidth="1"/>
    <col min="4" max="4" width="4.8515625" style="0" hidden="1" customWidth="1"/>
    <col min="5" max="5" width="45.8515625" style="0" customWidth="1"/>
    <col min="6" max="6" width="50.421875" style="146" customWidth="1"/>
    <col min="7" max="7" width="4.57421875" style="44" hidden="1" customWidth="1"/>
    <col min="8" max="8" width="12.140625" style="0" hidden="1" customWidth="1"/>
    <col min="9" max="9" width="0.13671875" style="44" customWidth="1"/>
    <col min="10" max="13" width="8.7109375" style="0" customWidth="1"/>
    <col min="15" max="15" width="50.28125" style="0" customWidth="1"/>
    <col min="16" max="19" width="8.7109375" style="0" customWidth="1"/>
  </cols>
  <sheetData>
    <row r="1" spans="2:3" ht="13.5" thickBot="1">
      <c r="B1" s="129" t="s">
        <v>1</v>
      </c>
      <c r="C1" s="192" t="s">
        <v>122</v>
      </c>
    </row>
    <row r="2" spans="1:22" ht="19.5" customHeight="1" thickBot="1">
      <c r="A2" s="149" t="s">
        <v>92</v>
      </c>
      <c r="B2" s="191"/>
      <c r="C2" s="77"/>
      <c r="T2" s="117"/>
      <c r="U2" s="117"/>
      <c r="V2" s="117"/>
    </row>
    <row r="3" spans="1:22" ht="19.5" customHeight="1">
      <c r="A3" s="147" t="s">
        <v>4</v>
      </c>
      <c r="B3" s="129">
        <v>2335600</v>
      </c>
      <c r="C3" s="45">
        <v>800</v>
      </c>
      <c r="G3" s="135" t="s">
        <v>1</v>
      </c>
      <c r="H3" s="21"/>
      <c r="I3" s="46"/>
      <c r="J3" s="148" t="s">
        <v>160</v>
      </c>
      <c r="K3" s="148" t="s">
        <v>161</v>
      </c>
      <c r="L3" s="148" t="s">
        <v>162</v>
      </c>
      <c r="M3" s="148" t="s">
        <v>163</v>
      </c>
      <c r="O3" s="153"/>
      <c r="P3" s="154" t="s">
        <v>160</v>
      </c>
      <c r="Q3" s="154" t="s">
        <v>161</v>
      </c>
      <c r="R3" s="154" t="s">
        <v>162</v>
      </c>
      <c r="S3" s="154" t="s">
        <v>163</v>
      </c>
      <c r="T3" s="117"/>
      <c r="U3" s="185"/>
      <c r="V3" s="117"/>
    </row>
    <row r="4" spans="1:22" ht="19.5" customHeight="1">
      <c r="A4" s="147" t="s">
        <v>109</v>
      </c>
      <c r="B4" s="129">
        <v>9480229</v>
      </c>
      <c r="C4" s="45">
        <v>180</v>
      </c>
      <c r="F4" s="149" t="s">
        <v>92</v>
      </c>
      <c r="G4" s="136"/>
      <c r="H4" s="27"/>
      <c r="I4" s="143"/>
      <c r="J4" s="144"/>
      <c r="K4" s="144"/>
      <c r="L4" s="144"/>
      <c r="M4" s="144"/>
      <c r="O4" s="149" t="s">
        <v>92</v>
      </c>
      <c r="P4" s="155"/>
      <c r="Q4" s="155"/>
      <c r="R4" s="155"/>
      <c r="S4" s="155"/>
      <c r="T4" s="117"/>
      <c r="U4" s="186"/>
      <c r="V4" s="117"/>
    </row>
    <row r="5" spans="1:22" ht="19.5" customHeight="1">
      <c r="A5" s="147" t="s">
        <v>167</v>
      </c>
      <c r="B5" s="129">
        <v>2440771</v>
      </c>
      <c r="C5" s="45">
        <v>0</v>
      </c>
      <c r="F5" s="147" t="s">
        <v>4</v>
      </c>
      <c r="G5" s="8">
        <v>2335600</v>
      </c>
      <c r="H5" s="22">
        <v>0.34</v>
      </c>
      <c r="I5" s="132">
        <v>800</v>
      </c>
      <c r="J5" s="131">
        <v>2</v>
      </c>
      <c r="K5" s="131">
        <v>2</v>
      </c>
      <c r="L5" s="131">
        <v>2</v>
      </c>
      <c r="M5" s="131">
        <v>2</v>
      </c>
      <c r="O5" s="147" t="s">
        <v>184</v>
      </c>
      <c r="P5" s="145">
        <v>2</v>
      </c>
      <c r="Q5" s="145">
        <v>2</v>
      </c>
      <c r="R5" s="145">
        <v>2</v>
      </c>
      <c r="S5" s="145">
        <v>2</v>
      </c>
      <c r="T5" s="117"/>
      <c r="U5" s="186"/>
      <c r="V5" s="117"/>
    </row>
    <row r="6" spans="1:22" ht="19.5" customHeight="1">
      <c r="A6" s="147" t="s">
        <v>6</v>
      </c>
      <c r="B6" s="129">
        <v>4860703</v>
      </c>
      <c r="C6" s="45" t="s">
        <v>143</v>
      </c>
      <c r="F6" s="147" t="s">
        <v>109</v>
      </c>
      <c r="G6" s="137" t="s">
        <v>130</v>
      </c>
      <c r="H6" s="22">
        <v>0.23</v>
      </c>
      <c r="I6" s="132">
        <v>180</v>
      </c>
      <c r="J6" s="131">
        <v>1</v>
      </c>
      <c r="K6" s="131">
        <v>1</v>
      </c>
      <c r="L6" s="131">
        <v>1</v>
      </c>
      <c r="M6" s="131">
        <v>1</v>
      </c>
      <c r="O6" s="147" t="s">
        <v>109</v>
      </c>
      <c r="P6" s="145">
        <v>1</v>
      </c>
      <c r="Q6" s="145">
        <v>1</v>
      </c>
      <c r="R6" s="145">
        <v>1</v>
      </c>
      <c r="S6" s="145">
        <v>1</v>
      </c>
      <c r="T6" s="117"/>
      <c r="U6" s="186"/>
      <c r="V6" s="117"/>
    </row>
    <row r="7" spans="1:22" ht="19.5" customHeight="1">
      <c r="A7" s="150" t="s">
        <v>93</v>
      </c>
      <c r="B7" s="191"/>
      <c r="C7" s="190"/>
      <c r="F7" s="147" t="s">
        <v>167</v>
      </c>
      <c r="G7" s="8">
        <v>2440771</v>
      </c>
      <c r="H7" s="22">
        <v>0.32</v>
      </c>
      <c r="I7" s="132">
        <v>0</v>
      </c>
      <c r="J7" s="131">
        <v>1</v>
      </c>
      <c r="K7" s="131">
        <v>1</v>
      </c>
      <c r="L7" s="131">
        <v>1</v>
      </c>
      <c r="M7" s="131">
        <v>2</v>
      </c>
      <c r="O7" s="147" t="s">
        <v>185</v>
      </c>
      <c r="P7" s="145">
        <v>1</v>
      </c>
      <c r="Q7" s="145">
        <v>1</v>
      </c>
      <c r="R7" s="145">
        <v>1</v>
      </c>
      <c r="S7" s="145">
        <v>2</v>
      </c>
      <c r="T7" s="117"/>
      <c r="U7" s="186"/>
      <c r="V7" s="117"/>
    </row>
    <row r="8" spans="1:22" ht="19.5" customHeight="1">
      <c r="A8" s="151" t="s">
        <v>124</v>
      </c>
      <c r="B8" s="126" t="s">
        <v>131</v>
      </c>
      <c r="C8" s="45">
        <v>120</v>
      </c>
      <c r="F8" s="147" t="s">
        <v>6</v>
      </c>
      <c r="G8" s="8">
        <v>4860703</v>
      </c>
      <c r="H8" s="22">
        <v>0.16</v>
      </c>
      <c r="I8" s="132" t="s">
        <v>143</v>
      </c>
      <c r="J8" s="131">
        <v>1</v>
      </c>
      <c r="K8" s="131">
        <v>1</v>
      </c>
      <c r="L8" s="131">
        <v>1</v>
      </c>
      <c r="M8" s="131">
        <v>1</v>
      </c>
      <c r="O8" s="147" t="s">
        <v>6</v>
      </c>
      <c r="P8" s="145">
        <v>1</v>
      </c>
      <c r="Q8" s="145">
        <v>1</v>
      </c>
      <c r="R8" s="145">
        <v>1</v>
      </c>
      <c r="S8" s="145">
        <v>1</v>
      </c>
      <c r="T8" s="117"/>
      <c r="U8" s="187"/>
      <c r="V8" s="117"/>
    </row>
    <row r="9" spans="1:22" ht="19.5" customHeight="1">
      <c r="A9" s="151" t="s">
        <v>125</v>
      </c>
      <c r="B9" s="126" t="s">
        <v>132</v>
      </c>
      <c r="C9" s="45">
        <v>330</v>
      </c>
      <c r="F9" s="150" t="s">
        <v>93</v>
      </c>
      <c r="G9" s="138"/>
      <c r="H9" s="70"/>
      <c r="I9" s="80"/>
      <c r="J9" s="144"/>
      <c r="K9" s="144"/>
      <c r="L9" s="144"/>
      <c r="M9" s="144"/>
      <c r="O9" s="150" t="s">
        <v>93</v>
      </c>
      <c r="P9" s="155"/>
      <c r="Q9" s="155"/>
      <c r="R9" s="155"/>
      <c r="S9" s="155"/>
      <c r="T9" s="117"/>
      <c r="U9" s="186"/>
      <c r="V9" s="117"/>
    </row>
    <row r="10" spans="1:22" ht="19.5" customHeight="1">
      <c r="A10" s="151" t="s">
        <v>126</v>
      </c>
      <c r="B10" s="129" t="s">
        <v>133</v>
      </c>
      <c r="C10" s="45">
        <v>120</v>
      </c>
      <c r="F10" s="151" t="s">
        <v>124</v>
      </c>
      <c r="G10" s="139" t="s">
        <v>131</v>
      </c>
      <c r="H10" s="123">
        <v>0.79</v>
      </c>
      <c r="I10" s="132">
        <v>120</v>
      </c>
      <c r="J10" s="131">
        <v>1</v>
      </c>
      <c r="K10" s="131"/>
      <c r="L10" s="131"/>
      <c r="M10" s="131"/>
      <c r="O10" s="151" t="s">
        <v>186</v>
      </c>
      <c r="P10" s="145">
        <v>1</v>
      </c>
      <c r="Q10" s="145"/>
      <c r="R10" s="145"/>
      <c r="S10" s="145"/>
      <c r="T10" s="117"/>
      <c r="U10" s="186"/>
      <c r="V10" s="117"/>
    </row>
    <row r="11" spans="1:22" ht="19.5" customHeight="1">
      <c r="A11" s="147" t="s">
        <v>94</v>
      </c>
      <c r="B11" s="129" t="s">
        <v>134</v>
      </c>
      <c r="C11" s="45">
        <v>260</v>
      </c>
      <c r="F11" s="151" t="s">
        <v>125</v>
      </c>
      <c r="G11" s="139" t="s">
        <v>132</v>
      </c>
      <c r="H11" s="123">
        <v>1.05</v>
      </c>
      <c r="I11" s="132">
        <v>330</v>
      </c>
      <c r="J11" s="131"/>
      <c r="K11" s="131">
        <v>1</v>
      </c>
      <c r="L11" s="131">
        <v>1</v>
      </c>
      <c r="M11" s="131">
        <v>1</v>
      </c>
      <c r="O11" s="151" t="s">
        <v>187</v>
      </c>
      <c r="P11" s="145"/>
      <c r="Q11" s="145">
        <v>1</v>
      </c>
      <c r="R11" s="145">
        <v>1</v>
      </c>
      <c r="S11" s="145">
        <v>1</v>
      </c>
      <c r="T11" s="117"/>
      <c r="U11" s="186"/>
      <c r="V11" s="117"/>
    </row>
    <row r="12" spans="1:22" ht="19.5" customHeight="1">
      <c r="A12" s="147" t="s">
        <v>127</v>
      </c>
      <c r="B12" s="129" t="s">
        <v>135</v>
      </c>
      <c r="C12" s="45">
        <v>320</v>
      </c>
      <c r="F12" s="151" t="s">
        <v>126</v>
      </c>
      <c r="G12" s="134" t="s">
        <v>133</v>
      </c>
      <c r="H12" s="123">
        <v>2.1</v>
      </c>
      <c r="I12" s="132">
        <v>120</v>
      </c>
      <c r="J12" s="131">
        <v>1</v>
      </c>
      <c r="K12" s="131"/>
      <c r="L12" s="131"/>
      <c r="M12" s="131"/>
      <c r="O12" s="151" t="s">
        <v>126</v>
      </c>
      <c r="P12" s="145">
        <v>1</v>
      </c>
      <c r="Q12" s="145"/>
      <c r="R12" s="145"/>
      <c r="S12" s="145"/>
      <c r="T12" s="117"/>
      <c r="U12" s="186"/>
      <c r="V12" s="117"/>
    </row>
    <row r="13" spans="1:22" ht="19.5" customHeight="1">
      <c r="A13" s="147" t="s">
        <v>150</v>
      </c>
      <c r="B13" s="129">
        <v>3345830</v>
      </c>
      <c r="C13" s="45">
        <v>330</v>
      </c>
      <c r="F13" s="147" t="s">
        <v>94</v>
      </c>
      <c r="G13" s="8" t="s">
        <v>134</v>
      </c>
      <c r="H13" s="22">
        <v>1.3</v>
      </c>
      <c r="I13" s="132">
        <v>260</v>
      </c>
      <c r="J13" s="131"/>
      <c r="K13" s="131">
        <v>1</v>
      </c>
      <c r="L13" s="131">
        <v>1</v>
      </c>
      <c r="M13" s="131">
        <v>1</v>
      </c>
      <c r="O13" s="147" t="s">
        <v>94</v>
      </c>
      <c r="P13" s="145"/>
      <c r="Q13" s="145">
        <v>1</v>
      </c>
      <c r="R13" s="145">
        <v>1</v>
      </c>
      <c r="S13" s="145">
        <v>1</v>
      </c>
      <c r="T13" s="117"/>
      <c r="U13" s="186"/>
      <c r="V13" s="117"/>
    </row>
    <row r="14" spans="1:22" ht="19.5" customHeight="1">
      <c r="A14" s="147" t="s">
        <v>95</v>
      </c>
      <c r="B14" s="194">
        <v>2441300</v>
      </c>
      <c r="C14" s="45">
        <v>1000</v>
      </c>
      <c r="F14" s="147" t="s">
        <v>127</v>
      </c>
      <c r="G14" s="8" t="s">
        <v>135</v>
      </c>
      <c r="H14" s="22">
        <v>1.9</v>
      </c>
      <c r="I14" s="132">
        <v>320</v>
      </c>
      <c r="J14" s="131"/>
      <c r="K14" s="131">
        <v>1</v>
      </c>
      <c r="L14" s="131">
        <v>1</v>
      </c>
      <c r="M14" s="131">
        <v>1</v>
      </c>
      <c r="O14" s="147" t="s">
        <v>127</v>
      </c>
      <c r="P14" s="145"/>
      <c r="Q14" s="145">
        <v>1</v>
      </c>
      <c r="R14" s="145">
        <v>1</v>
      </c>
      <c r="S14" s="145">
        <v>1</v>
      </c>
      <c r="T14" s="117"/>
      <c r="U14" s="186"/>
      <c r="V14" s="117"/>
    </row>
    <row r="15" spans="1:22" ht="19.5" customHeight="1">
      <c r="A15" s="147" t="s">
        <v>96</v>
      </c>
      <c r="B15" s="129">
        <v>5683947</v>
      </c>
      <c r="C15" s="45">
        <v>800</v>
      </c>
      <c r="F15" s="147" t="s">
        <v>150</v>
      </c>
      <c r="G15" s="8">
        <v>3345830</v>
      </c>
      <c r="H15" s="22">
        <v>2.5</v>
      </c>
      <c r="I15" s="132">
        <v>330</v>
      </c>
      <c r="J15" s="131"/>
      <c r="K15" s="131">
        <v>1</v>
      </c>
      <c r="L15" s="131">
        <v>1</v>
      </c>
      <c r="M15" s="131">
        <v>1</v>
      </c>
      <c r="O15" s="147" t="s">
        <v>188</v>
      </c>
      <c r="P15" s="145"/>
      <c r="Q15" s="145">
        <v>1</v>
      </c>
      <c r="R15" s="145">
        <v>1</v>
      </c>
      <c r="S15" s="145">
        <v>1</v>
      </c>
      <c r="T15" s="117"/>
      <c r="U15" s="186"/>
      <c r="V15" s="117"/>
    </row>
    <row r="16" spans="1:22" ht="19.5" customHeight="1">
      <c r="A16" s="151" t="s">
        <v>5</v>
      </c>
      <c r="B16" s="129">
        <v>2441400</v>
      </c>
      <c r="C16" s="45">
        <v>400</v>
      </c>
      <c r="F16" s="147" t="s">
        <v>95</v>
      </c>
      <c r="G16" s="44">
        <v>2441300</v>
      </c>
      <c r="H16" s="22">
        <v>1.15</v>
      </c>
      <c r="I16" s="132">
        <v>1000</v>
      </c>
      <c r="J16" s="131">
        <v>4</v>
      </c>
      <c r="K16" s="131">
        <v>3</v>
      </c>
      <c r="L16" s="131">
        <v>3</v>
      </c>
      <c r="M16" s="131">
        <v>3</v>
      </c>
      <c r="O16" s="147" t="s">
        <v>95</v>
      </c>
      <c r="P16" s="145">
        <v>4</v>
      </c>
      <c r="Q16" s="145">
        <v>3</v>
      </c>
      <c r="R16" s="145">
        <v>3</v>
      </c>
      <c r="S16" s="145">
        <v>3</v>
      </c>
      <c r="T16" s="117"/>
      <c r="U16" s="186"/>
      <c r="V16" s="117"/>
    </row>
    <row r="17" spans="1:22" ht="19.5" customHeight="1">
      <c r="A17" s="147" t="s">
        <v>129</v>
      </c>
      <c r="B17" s="129">
        <v>5217938</v>
      </c>
      <c r="C17" s="45">
        <v>350</v>
      </c>
      <c r="F17" s="147" t="s">
        <v>96</v>
      </c>
      <c r="G17" s="137" t="s">
        <v>136</v>
      </c>
      <c r="H17" s="22">
        <v>1.76</v>
      </c>
      <c r="I17" s="132">
        <v>800</v>
      </c>
      <c r="J17" s="131">
        <v>2</v>
      </c>
      <c r="K17" s="131">
        <v>3</v>
      </c>
      <c r="L17" s="131">
        <v>3</v>
      </c>
      <c r="M17" s="131">
        <v>3</v>
      </c>
      <c r="O17" s="147" t="s">
        <v>96</v>
      </c>
      <c r="P17" s="145">
        <v>2</v>
      </c>
      <c r="Q17" s="145">
        <v>3</v>
      </c>
      <c r="R17" s="145">
        <v>3</v>
      </c>
      <c r="S17" s="145">
        <v>3</v>
      </c>
      <c r="T17" s="117"/>
      <c r="U17" s="186"/>
      <c r="V17" s="117"/>
    </row>
    <row r="18" spans="1:22" ht="19.5" customHeight="1">
      <c r="A18" s="147" t="s">
        <v>97</v>
      </c>
      <c r="B18" s="129">
        <v>1772600</v>
      </c>
      <c r="C18" s="45">
        <v>600</v>
      </c>
      <c r="F18" s="151" t="s">
        <v>5</v>
      </c>
      <c r="G18" s="134">
        <v>2441400</v>
      </c>
      <c r="H18" s="30">
        <v>1.15</v>
      </c>
      <c r="I18" s="132">
        <v>400</v>
      </c>
      <c r="J18" s="131"/>
      <c r="K18" s="131">
        <v>2</v>
      </c>
      <c r="L18" s="131">
        <v>1</v>
      </c>
      <c r="M18" s="131">
        <v>1</v>
      </c>
      <c r="O18" s="151" t="s">
        <v>189</v>
      </c>
      <c r="P18" s="145"/>
      <c r="Q18" s="145">
        <v>2</v>
      </c>
      <c r="R18" s="145">
        <v>1</v>
      </c>
      <c r="S18" s="145">
        <v>1</v>
      </c>
      <c r="T18" s="117"/>
      <c r="U18" s="186"/>
      <c r="V18" s="117"/>
    </row>
    <row r="19" spans="1:22" ht="19.5" customHeight="1">
      <c r="A19" s="149" t="s">
        <v>100</v>
      </c>
      <c r="B19" s="191"/>
      <c r="C19" s="190"/>
      <c r="F19" s="147" t="s">
        <v>129</v>
      </c>
      <c r="G19" s="8">
        <v>5217938</v>
      </c>
      <c r="H19" s="22">
        <v>1.8</v>
      </c>
      <c r="I19" s="132">
        <v>350</v>
      </c>
      <c r="J19" s="131"/>
      <c r="K19" s="131">
        <v>1</v>
      </c>
      <c r="L19" s="131">
        <v>1</v>
      </c>
      <c r="M19" s="131">
        <v>1</v>
      </c>
      <c r="O19" s="147" t="s">
        <v>190</v>
      </c>
      <c r="P19" s="145"/>
      <c r="Q19" s="145">
        <v>1</v>
      </c>
      <c r="R19" s="145">
        <v>1</v>
      </c>
      <c r="S19" s="145">
        <v>1</v>
      </c>
      <c r="T19" s="117"/>
      <c r="U19" s="186"/>
      <c r="V19" s="117"/>
    </row>
    <row r="20" spans="1:22" ht="19.5" customHeight="1">
      <c r="A20" s="147" t="s">
        <v>151</v>
      </c>
      <c r="B20" s="129">
        <v>7048620</v>
      </c>
      <c r="C20" s="45">
        <v>900</v>
      </c>
      <c r="F20" s="147" t="s">
        <v>97</v>
      </c>
      <c r="G20" s="8">
        <v>1772600</v>
      </c>
      <c r="H20" s="22">
        <v>3</v>
      </c>
      <c r="I20" s="132">
        <v>600</v>
      </c>
      <c r="J20" s="131">
        <v>1</v>
      </c>
      <c r="K20" s="131">
        <v>1</v>
      </c>
      <c r="L20" s="131">
        <v>2</v>
      </c>
      <c r="M20" s="131">
        <v>2</v>
      </c>
      <c r="O20" s="147" t="s">
        <v>97</v>
      </c>
      <c r="P20" s="145">
        <v>1</v>
      </c>
      <c r="Q20" s="145">
        <v>1</v>
      </c>
      <c r="R20" s="145">
        <v>2</v>
      </c>
      <c r="S20" s="145">
        <v>2</v>
      </c>
      <c r="T20" s="117"/>
      <c r="U20" s="185"/>
      <c r="V20" s="117"/>
    </row>
    <row r="21" spans="1:22" ht="19.5" customHeight="1">
      <c r="A21" s="147" t="s">
        <v>152</v>
      </c>
      <c r="B21" s="129">
        <v>34955286</v>
      </c>
      <c r="C21" s="45">
        <v>600</v>
      </c>
      <c r="F21" s="149" t="s">
        <v>100</v>
      </c>
      <c r="G21" s="140"/>
      <c r="H21" s="70"/>
      <c r="I21" s="80"/>
      <c r="J21" s="144"/>
      <c r="K21" s="144"/>
      <c r="L21" s="144"/>
      <c r="M21" s="144"/>
      <c r="O21" s="149" t="s">
        <v>100</v>
      </c>
      <c r="P21" s="155"/>
      <c r="Q21" s="155"/>
      <c r="R21" s="155"/>
      <c r="S21" s="155"/>
      <c r="T21" s="117"/>
      <c r="U21" s="186"/>
      <c r="V21" s="117"/>
    </row>
    <row r="22" spans="1:22" ht="19.5" customHeight="1">
      <c r="A22" s="147" t="s">
        <v>153</v>
      </c>
      <c r="B22" s="129">
        <v>7048621</v>
      </c>
      <c r="C22" s="45">
        <v>500</v>
      </c>
      <c r="F22" s="147" t="s">
        <v>151</v>
      </c>
      <c r="G22" s="137">
        <v>7048620</v>
      </c>
      <c r="H22" s="22">
        <v>1.25</v>
      </c>
      <c r="I22" s="132"/>
      <c r="J22" s="131">
        <v>2</v>
      </c>
      <c r="K22" s="131">
        <v>2</v>
      </c>
      <c r="L22" s="131">
        <v>2</v>
      </c>
      <c r="M22" s="131">
        <v>2</v>
      </c>
      <c r="O22" s="147" t="s">
        <v>183</v>
      </c>
      <c r="P22" s="145">
        <v>2</v>
      </c>
      <c r="Q22" s="145">
        <v>2</v>
      </c>
      <c r="R22" s="145">
        <v>2</v>
      </c>
      <c r="S22" s="145">
        <v>2</v>
      </c>
      <c r="T22" s="117"/>
      <c r="U22" s="186"/>
      <c r="V22" s="117"/>
    </row>
    <row r="23" spans="1:22" ht="19.5" customHeight="1">
      <c r="A23" s="147" t="s">
        <v>156</v>
      </c>
      <c r="B23" s="129">
        <v>7048622</v>
      </c>
      <c r="C23" s="45">
        <v>550</v>
      </c>
      <c r="F23" s="147" t="s">
        <v>152</v>
      </c>
      <c r="G23" s="137">
        <v>3495286</v>
      </c>
      <c r="H23" s="22">
        <v>1.25</v>
      </c>
      <c r="I23" s="132"/>
      <c r="J23" s="131">
        <v>2</v>
      </c>
      <c r="K23" s="131">
        <v>1</v>
      </c>
      <c r="L23" s="131">
        <v>1</v>
      </c>
      <c r="M23" s="131">
        <v>1</v>
      </c>
      <c r="O23" s="147" t="s">
        <v>181</v>
      </c>
      <c r="P23" s="145">
        <v>2</v>
      </c>
      <c r="Q23" s="145">
        <v>1</v>
      </c>
      <c r="R23" s="145">
        <v>1</v>
      </c>
      <c r="S23" s="145">
        <v>1</v>
      </c>
      <c r="T23" s="117"/>
      <c r="U23" s="186"/>
      <c r="V23" s="117"/>
    </row>
    <row r="24" spans="1:22" ht="19.5" customHeight="1">
      <c r="A24" s="147" t="s">
        <v>198</v>
      </c>
      <c r="B24" s="129">
        <v>3641892</v>
      </c>
      <c r="C24" s="45">
        <v>350</v>
      </c>
      <c r="F24" s="147" t="s">
        <v>153</v>
      </c>
      <c r="G24" s="137">
        <v>7048621</v>
      </c>
      <c r="H24" s="22">
        <v>1.25</v>
      </c>
      <c r="I24" s="132"/>
      <c r="J24" s="131">
        <v>1</v>
      </c>
      <c r="K24" s="131">
        <v>1</v>
      </c>
      <c r="L24" s="131">
        <v>1</v>
      </c>
      <c r="M24" s="131">
        <v>1</v>
      </c>
      <c r="O24" s="147" t="s">
        <v>182</v>
      </c>
      <c r="P24" s="145">
        <v>1</v>
      </c>
      <c r="Q24" s="145">
        <v>1</v>
      </c>
      <c r="R24" s="145">
        <v>1</v>
      </c>
      <c r="S24" s="145">
        <v>1</v>
      </c>
      <c r="T24" s="117"/>
      <c r="U24" s="186"/>
      <c r="V24" s="117"/>
    </row>
    <row r="25" spans="1:22" ht="19.5" customHeight="1">
      <c r="A25" s="147" t="s">
        <v>155</v>
      </c>
      <c r="B25" s="129">
        <v>9461352</v>
      </c>
      <c r="C25" s="45">
        <v>350</v>
      </c>
      <c r="F25" s="147" t="s">
        <v>156</v>
      </c>
      <c r="G25" s="137">
        <v>7048622</v>
      </c>
      <c r="H25" s="22">
        <v>1.25</v>
      </c>
      <c r="I25" s="132"/>
      <c r="J25" s="131"/>
      <c r="K25" s="131">
        <v>1</v>
      </c>
      <c r="L25" s="131">
        <v>1</v>
      </c>
      <c r="M25" s="131">
        <v>1</v>
      </c>
      <c r="O25" s="147" t="s">
        <v>180</v>
      </c>
      <c r="P25" s="145"/>
      <c r="Q25" s="145">
        <v>1</v>
      </c>
      <c r="R25" s="145">
        <v>1</v>
      </c>
      <c r="S25" s="145">
        <v>1</v>
      </c>
      <c r="T25" s="117"/>
      <c r="U25" s="186"/>
      <c r="V25" s="117"/>
    </row>
    <row r="26" spans="1:22" ht="19.5" customHeight="1">
      <c r="A26" s="147" t="s">
        <v>157</v>
      </c>
      <c r="B26" s="129">
        <v>7048514</v>
      </c>
      <c r="C26" s="45">
        <v>225</v>
      </c>
      <c r="F26" s="147" t="s">
        <v>154</v>
      </c>
      <c r="G26" s="8">
        <v>3492758</v>
      </c>
      <c r="H26" s="22">
        <v>1.25</v>
      </c>
      <c r="I26" s="132">
        <v>70</v>
      </c>
      <c r="J26" s="131"/>
      <c r="K26" s="131">
        <v>1</v>
      </c>
      <c r="L26" s="131">
        <v>1</v>
      </c>
      <c r="M26" s="131">
        <v>1</v>
      </c>
      <c r="O26" s="147" t="s">
        <v>191</v>
      </c>
      <c r="P26" s="145"/>
      <c r="Q26" s="145">
        <v>1</v>
      </c>
      <c r="R26" s="145">
        <v>1</v>
      </c>
      <c r="S26" s="145">
        <v>1</v>
      </c>
      <c r="T26" s="117"/>
      <c r="U26" s="186"/>
      <c r="V26" s="117"/>
    </row>
    <row r="27" spans="1:22" ht="19.5" customHeight="1">
      <c r="A27" s="147" t="s">
        <v>197</v>
      </c>
      <c r="B27" s="129">
        <v>7048515</v>
      </c>
      <c r="C27" s="45">
        <v>900</v>
      </c>
      <c r="F27" s="147" t="s">
        <v>155</v>
      </c>
      <c r="G27" s="137">
        <v>9461352</v>
      </c>
      <c r="H27" s="22">
        <v>1.25</v>
      </c>
      <c r="I27" s="132"/>
      <c r="J27" s="131"/>
      <c r="K27" s="131">
        <v>1</v>
      </c>
      <c r="L27" s="131">
        <v>1</v>
      </c>
      <c r="M27" s="131">
        <v>1</v>
      </c>
      <c r="O27" s="147" t="s">
        <v>178</v>
      </c>
      <c r="P27" s="145"/>
      <c r="Q27" s="145">
        <v>1</v>
      </c>
      <c r="R27" s="145">
        <v>1</v>
      </c>
      <c r="S27" s="145">
        <v>1</v>
      </c>
      <c r="T27" s="117"/>
      <c r="U27" s="186"/>
      <c r="V27" s="117"/>
    </row>
    <row r="28" spans="1:22" ht="19.5" customHeight="1">
      <c r="A28" s="151" t="s">
        <v>114</v>
      </c>
      <c r="B28" s="126" t="s">
        <v>146</v>
      </c>
      <c r="C28" s="45">
        <v>300</v>
      </c>
      <c r="F28" s="147" t="s">
        <v>157</v>
      </c>
      <c r="G28" s="137">
        <v>7048514</v>
      </c>
      <c r="H28" s="22">
        <v>1.25</v>
      </c>
      <c r="I28" s="132"/>
      <c r="J28" s="131">
        <v>1</v>
      </c>
      <c r="K28" s="131"/>
      <c r="L28" s="131">
        <v>1</v>
      </c>
      <c r="M28" s="131"/>
      <c r="O28" s="147" t="s">
        <v>179</v>
      </c>
      <c r="P28" s="145">
        <v>1</v>
      </c>
      <c r="Q28" s="145"/>
      <c r="R28" s="145">
        <v>1</v>
      </c>
      <c r="S28" s="145"/>
      <c r="T28" s="117"/>
      <c r="U28" s="186"/>
      <c r="V28" s="117"/>
    </row>
    <row r="29" spans="1:22" ht="19.5" customHeight="1">
      <c r="A29" s="149" t="s">
        <v>168</v>
      </c>
      <c r="B29" s="191"/>
      <c r="C29" s="144"/>
      <c r="F29" s="147" t="s">
        <v>158</v>
      </c>
      <c r="G29" s="8" t="s">
        <v>137</v>
      </c>
      <c r="H29" s="22">
        <v>3.25</v>
      </c>
      <c r="I29" s="132">
        <v>350</v>
      </c>
      <c r="J29" s="131">
        <v>1</v>
      </c>
      <c r="K29" s="131">
        <v>1</v>
      </c>
      <c r="L29" s="131">
        <v>1</v>
      </c>
      <c r="M29" s="131">
        <v>1</v>
      </c>
      <c r="O29" s="147" t="s">
        <v>174</v>
      </c>
      <c r="P29" s="145">
        <v>2</v>
      </c>
      <c r="Q29" s="145">
        <v>2</v>
      </c>
      <c r="R29" s="145">
        <v>2</v>
      </c>
      <c r="S29" s="145">
        <v>2</v>
      </c>
      <c r="T29" s="117"/>
      <c r="U29" s="186"/>
      <c r="V29" s="117"/>
    </row>
    <row r="30" spans="1:22" ht="19.5" customHeight="1">
      <c r="A30" s="152" t="s">
        <v>142</v>
      </c>
      <c r="B30" s="126" t="s">
        <v>138</v>
      </c>
      <c r="C30" s="45">
        <v>400</v>
      </c>
      <c r="F30" s="151" t="s">
        <v>85</v>
      </c>
      <c r="G30" s="141">
        <v>7654198</v>
      </c>
      <c r="H30" s="22">
        <v>1.08</v>
      </c>
      <c r="I30" s="132">
        <v>270</v>
      </c>
      <c r="J30" s="131">
        <v>1</v>
      </c>
      <c r="K30" s="131">
        <v>1</v>
      </c>
      <c r="L30" s="131">
        <v>1</v>
      </c>
      <c r="M30" s="131">
        <v>1</v>
      </c>
      <c r="O30" s="151" t="s">
        <v>192</v>
      </c>
      <c r="P30" s="145">
        <v>1</v>
      </c>
      <c r="Q30" s="145">
        <v>1</v>
      </c>
      <c r="R30" s="145">
        <v>1</v>
      </c>
      <c r="S30" s="145">
        <v>1</v>
      </c>
      <c r="T30" s="117"/>
      <c r="U30" s="188"/>
      <c r="V30" s="117"/>
    </row>
    <row r="31" spans="1:22" ht="19.5" customHeight="1">
      <c r="A31" s="147" t="s">
        <v>9</v>
      </c>
      <c r="B31" s="195">
        <v>1301552</v>
      </c>
      <c r="C31" s="196">
        <v>180</v>
      </c>
      <c r="F31" s="151" t="s">
        <v>114</v>
      </c>
      <c r="G31" s="133" t="s">
        <v>146</v>
      </c>
      <c r="H31" s="22">
        <v>1.25</v>
      </c>
      <c r="I31" s="132">
        <v>300</v>
      </c>
      <c r="J31" s="131">
        <v>1</v>
      </c>
      <c r="K31" s="131">
        <v>1</v>
      </c>
      <c r="L31" s="131">
        <v>1</v>
      </c>
      <c r="M31" s="131">
        <v>1</v>
      </c>
      <c r="O31" s="149" t="s">
        <v>169</v>
      </c>
      <c r="P31" s="155"/>
      <c r="Q31" s="155"/>
      <c r="R31" s="155"/>
      <c r="S31" s="155"/>
      <c r="T31" s="117"/>
      <c r="U31" s="189"/>
      <c r="V31" s="117"/>
    </row>
    <row r="32" spans="1:22" ht="19.5" customHeight="1">
      <c r="A32" s="147" t="s">
        <v>7</v>
      </c>
      <c r="B32" s="129">
        <v>2155400</v>
      </c>
      <c r="C32" s="45">
        <v>60</v>
      </c>
      <c r="F32" s="149" t="s">
        <v>168</v>
      </c>
      <c r="G32" s="142"/>
      <c r="H32" s="27"/>
      <c r="I32" s="86"/>
      <c r="J32" s="144"/>
      <c r="K32" s="144"/>
      <c r="L32" s="144"/>
      <c r="M32" s="144"/>
      <c r="O32" s="152" t="s">
        <v>193</v>
      </c>
      <c r="P32" s="145">
        <v>1</v>
      </c>
      <c r="Q32" s="145">
        <v>1</v>
      </c>
      <c r="R32" s="145">
        <v>1</v>
      </c>
      <c r="S32" s="145">
        <v>1</v>
      </c>
      <c r="T32" s="117"/>
      <c r="U32" s="189"/>
      <c r="V32" s="117"/>
    </row>
    <row r="33" spans="1:22" ht="19.5" customHeight="1">
      <c r="A33" s="147" t="s">
        <v>8</v>
      </c>
      <c r="B33" s="129">
        <v>3242500</v>
      </c>
      <c r="C33" s="45">
        <v>30</v>
      </c>
      <c r="F33" s="152" t="s">
        <v>110</v>
      </c>
      <c r="G33" s="139" t="s">
        <v>138</v>
      </c>
      <c r="H33" s="30">
        <v>2.59</v>
      </c>
      <c r="I33" s="132">
        <v>400</v>
      </c>
      <c r="J33" s="131">
        <v>1</v>
      </c>
      <c r="K33" s="131">
        <v>1</v>
      </c>
      <c r="L33" s="131">
        <v>1</v>
      </c>
      <c r="M33" s="131">
        <v>1</v>
      </c>
      <c r="O33" s="147" t="s">
        <v>194</v>
      </c>
      <c r="P33" s="145">
        <v>1</v>
      </c>
      <c r="Q33" s="145"/>
      <c r="R33" s="145">
        <v>1</v>
      </c>
      <c r="S33" s="145"/>
      <c r="T33" s="117"/>
      <c r="U33" s="186"/>
      <c r="V33" s="117"/>
    </row>
    <row r="34" spans="1:22" s="31" customFormat="1" ht="19.5" customHeight="1">
      <c r="A34" s="147" t="s">
        <v>86</v>
      </c>
      <c r="B34" s="193">
        <v>7429800</v>
      </c>
      <c r="C34" s="45">
        <v>30</v>
      </c>
      <c r="F34" s="147" t="s">
        <v>9</v>
      </c>
      <c r="G34" s="110">
        <v>1301552</v>
      </c>
      <c r="H34" s="56">
        <v>1.8</v>
      </c>
      <c r="I34" s="132">
        <v>180</v>
      </c>
      <c r="J34" s="131">
        <v>1</v>
      </c>
      <c r="K34" s="131"/>
      <c r="L34" s="131">
        <v>1</v>
      </c>
      <c r="M34" s="131"/>
      <c r="O34" s="147" t="s">
        <v>7</v>
      </c>
      <c r="P34" s="145">
        <v>1</v>
      </c>
      <c r="Q34" s="145"/>
      <c r="R34" s="145"/>
      <c r="S34" s="145"/>
      <c r="T34" s="117"/>
      <c r="U34" s="186"/>
      <c r="V34" s="117"/>
    </row>
    <row r="35" spans="1:22" ht="19.5" customHeight="1">
      <c r="A35" s="147" t="s">
        <v>89</v>
      </c>
      <c r="B35" s="193">
        <v>1483973</v>
      </c>
      <c r="C35" s="45">
        <v>30</v>
      </c>
      <c r="F35" s="147" t="s">
        <v>7</v>
      </c>
      <c r="G35" s="8">
        <v>2155400</v>
      </c>
      <c r="H35" s="30">
        <v>1.93</v>
      </c>
      <c r="I35" s="132">
        <v>60</v>
      </c>
      <c r="J35" s="131">
        <v>1</v>
      </c>
      <c r="K35" s="131"/>
      <c r="L35" s="131"/>
      <c r="M35" s="131"/>
      <c r="O35" s="147" t="s">
        <v>8</v>
      </c>
      <c r="P35" s="145">
        <v>1</v>
      </c>
      <c r="Q35" s="145"/>
      <c r="R35" s="145"/>
      <c r="S35" s="145"/>
      <c r="T35" s="117"/>
      <c r="U35" s="186"/>
      <c r="V35" s="117"/>
    </row>
    <row r="36" spans="1:22" ht="19.5" customHeight="1">
      <c r="A36" s="147" t="s">
        <v>88</v>
      </c>
      <c r="B36" s="193">
        <v>1483975</v>
      </c>
      <c r="C36" s="45">
        <v>30</v>
      </c>
      <c r="F36" s="147" t="s">
        <v>8</v>
      </c>
      <c r="G36" s="8">
        <v>3242500</v>
      </c>
      <c r="H36" s="22">
        <v>0.61</v>
      </c>
      <c r="I36" s="132">
        <v>0</v>
      </c>
      <c r="J36" s="131">
        <v>1</v>
      </c>
      <c r="K36" s="131"/>
      <c r="L36" s="131"/>
      <c r="M36" s="131"/>
      <c r="O36" s="147" t="s">
        <v>86</v>
      </c>
      <c r="P36" s="145">
        <v>1</v>
      </c>
      <c r="Q36" s="145"/>
      <c r="R36" s="145"/>
      <c r="S36" s="145"/>
      <c r="T36" s="117"/>
      <c r="U36" s="186"/>
      <c r="V36" s="117"/>
    </row>
    <row r="37" spans="1:22" ht="19.5" customHeight="1">
      <c r="A37" s="147" t="s">
        <v>87</v>
      </c>
      <c r="B37" s="193">
        <v>1430602</v>
      </c>
      <c r="C37" s="45" t="s">
        <v>145</v>
      </c>
      <c r="F37" s="147" t="s">
        <v>86</v>
      </c>
      <c r="G37" s="46">
        <v>7429800</v>
      </c>
      <c r="H37" s="22">
        <v>0.38</v>
      </c>
      <c r="I37" s="132">
        <v>0</v>
      </c>
      <c r="J37" s="131">
        <v>1</v>
      </c>
      <c r="K37" s="131"/>
      <c r="L37" s="131"/>
      <c r="M37" s="131"/>
      <c r="O37" s="147" t="s">
        <v>175</v>
      </c>
      <c r="P37" s="145">
        <v>1</v>
      </c>
      <c r="Q37" s="145"/>
      <c r="R37" s="145"/>
      <c r="S37" s="145"/>
      <c r="T37" s="117"/>
      <c r="U37" s="186"/>
      <c r="V37" s="117"/>
    </row>
    <row r="38" spans="1:22" ht="19.5" customHeight="1">
      <c r="A38" s="147" t="s">
        <v>99</v>
      </c>
      <c r="B38" s="129">
        <v>5501400</v>
      </c>
      <c r="C38" s="45">
        <v>0</v>
      </c>
      <c r="F38" s="147" t="s">
        <v>89</v>
      </c>
      <c r="G38" s="46">
        <v>1483973</v>
      </c>
      <c r="H38" s="22">
        <v>0.55</v>
      </c>
      <c r="I38" s="132">
        <v>24</v>
      </c>
      <c r="J38" s="131">
        <v>1</v>
      </c>
      <c r="K38" s="131"/>
      <c r="L38" s="131"/>
      <c r="M38" s="131"/>
      <c r="O38" s="147" t="s">
        <v>176</v>
      </c>
      <c r="P38" s="145">
        <v>1</v>
      </c>
      <c r="Q38" s="145"/>
      <c r="R38" s="145"/>
      <c r="S38" s="145"/>
      <c r="T38" s="117"/>
      <c r="U38" s="186"/>
      <c r="V38" s="117"/>
    </row>
    <row r="39" spans="1:22" ht="19.5" customHeight="1">
      <c r="A39" s="147" t="s">
        <v>199</v>
      </c>
      <c r="B39" s="129" t="s">
        <v>200</v>
      </c>
      <c r="C39" s="45" t="s">
        <v>144</v>
      </c>
      <c r="F39" s="197" t="s">
        <v>88</v>
      </c>
      <c r="G39" s="110">
        <v>1483975</v>
      </c>
      <c r="H39" s="56">
        <v>0.55</v>
      </c>
      <c r="I39" s="198">
        <v>0</v>
      </c>
      <c r="J39" s="130">
        <v>1</v>
      </c>
      <c r="K39" s="130"/>
      <c r="L39" s="130"/>
      <c r="M39" s="130"/>
      <c r="O39" s="197" t="s">
        <v>177</v>
      </c>
      <c r="P39" s="199">
        <v>1</v>
      </c>
      <c r="Q39" s="199"/>
      <c r="R39" s="199"/>
      <c r="S39" s="199"/>
      <c r="T39" s="117"/>
      <c r="U39" s="186"/>
      <c r="V39" s="117"/>
    </row>
    <row r="40" spans="1:22" s="10" customFormat="1" ht="97.5" customHeight="1">
      <c r="A40" s="200"/>
      <c r="B40" s="201"/>
      <c r="C40" s="202"/>
      <c r="F40" s="203" t="s">
        <v>87</v>
      </c>
      <c r="G40" s="204">
        <v>1430602</v>
      </c>
      <c r="H40" s="205">
        <f>5.75/24</f>
        <v>0.23958333333333334</v>
      </c>
      <c r="I40" s="206">
        <v>48</v>
      </c>
      <c r="J40" s="207">
        <v>1</v>
      </c>
      <c r="K40" s="207"/>
      <c r="L40" s="207"/>
      <c r="M40" s="207"/>
      <c r="O40" s="203" t="s">
        <v>99</v>
      </c>
      <c r="P40" s="208">
        <v>1</v>
      </c>
      <c r="Q40" s="208"/>
      <c r="R40" s="208"/>
      <c r="S40" s="208"/>
      <c r="T40" s="117"/>
      <c r="U40" s="187"/>
      <c r="V40" s="117"/>
    </row>
    <row r="41" spans="1:22" s="10" customFormat="1" ht="10.5" customHeight="1">
      <c r="A41" s="200"/>
      <c r="B41" s="212"/>
      <c r="C41" s="202"/>
      <c r="F41" s="203" t="s">
        <v>99</v>
      </c>
      <c r="G41" s="209">
        <v>5501400</v>
      </c>
      <c r="H41" s="205">
        <v>0.82</v>
      </c>
      <c r="I41" s="206">
        <v>0</v>
      </c>
      <c r="J41" s="207">
        <v>1</v>
      </c>
      <c r="K41" s="207"/>
      <c r="L41" s="207"/>
      <c r="M41" s="207"/>
      <c r="O41" s="210" t="s">
        <v>166</v>
      </c>
      <c r="P41" s="211">
        <v>1</v>
      </c>
      <c r="Q41" s="208">
        <v>1</v>
      </c>
      <c r="R41" s="208">
        <v>1</v>
      </c>
      <c r="S41" s="208">
        <v>1</v>
      </c>
      <c r="T41" s="117"/>
      <c r="U41" s="186"/>
      <c r="V41" s="117"/>
    </row>
    <row r="42" spans="1:22" s="10" customFormat="1" ht="10.5" customHeight="1">
      <c r="A42" s="200"/>
      <c r="B42" s="212"/>
      <c r="C42" s="202"/>
      <c r="F42" s="210" t="s">
        <v>166</v>
      </c>
      <c r="G42" s="204"/>
      <c r="I42" s="204"/>
      <c r="J42" s="202">
        <v>1</v>
      </c>
      <c r="K42" s="207">
        <v>1</v>
      </c>
      <c r="L42" s="207">
        <v>1</v>
      </c>
      <c r="M42" s="207">
        <v>1</v>
      </c>
      <c r="O42" s="213" t="s">
        <v>159</v>
      </c>
      <c r="P42" s="214">
        <v>42</v>
      </c>
      <c r="Q42" s="214">
        <v>45</v>
      </c>
      <c r="R42" s="214">
        <v>50</v>
      </c>
      <c r="S42" s="214">
        <v>48</v>
      </c>
      <c r="T42" s="117"/>
      <c r="U42" s="117"/>
      <c r="V42" s="117"/>
    </row>
    <row r="43" spans="1:22" s="10" customFormat="1" ht="10.5" customHeight="1">
      <c r="A43" s="200"/>
      <c r="B43" s="212"/>
      <c r="C43" s="202"/>
      <c r="F43" s="112" t="s">
        <v>159</v>
      </c>
      <c r="G43" s="207"/>
      <c r="H43" s="215"/>
      <c r="I43" s="207"/>
      <c r="J43" s="207">
        <v>42</v>
      </c>
      <c r="K43" s="207">
        <v>45</v>
      </c>
      <c r="L43" s="207">
        <v>50</v>
      </c>
      <c r="M43" s="207">
        <v>48</v>
      </c>
      <c r="T43" s="117"/>
      <c r="U43" s="117"/>
      <c r="V43" s="117"/>
    </row>
    <row r="44" spans="1:22" s="10" customFormat="1" ht="12.75">
      <c r="A44" s="200"/>
      <c r="B44" s="212"/>
      <c r="C44" s="202"/>
      <c r="F44" s="216"/>
      <c r="G44" s="204"/>
      <c r="I44" s="204"/>
      <c r="T44" s="117"/>
      <c r="U44" s="117"/>
      <c r="V44" s="117"/>
    </row>
    <row r="45" spans="1:22" s="10" customFormat="1" ht="12.75">
      <c r="A45" s="217"/>
      <c r="B45" s="201"/>
      <c r="C45" s="202"/>
      <c r="F45" s="216"/>
      <c r="G45" s="204"/>
      <c r="I45" s="204"/>
      <c r="T45" s="117"/>
      <c r="U45" s="117"/>
      <c r="V45" s="117"/>
    </row>
    <row r="46" spans="1:22" s="10" customFormat="1" ht="12.75">
      <c r="A46" s="200"/>
      <c r="B46" s="212"/>
      <c r="C46" s="202"/>
      <c r="F46" s="216"/>
      <c r="G46" s="204"/>
      <c r="I46" s="204"/>
      <c r="T46" s="117"/>
      <c r="U46" s="117"/>
      <c r="V46" s="117"/>
    </row>
    <row r="47" spans="2:22" s="10" customFormat="1" ht="12.75">
      <c r="B47" s="212"/>
      <c r="C47" s="202"/>
      <c r="F47" s="216"/>
      <c r="G47" s="204"/>
      <c r="I47" s="204"/>
      <c r="T47" s="117"/>
      <c r="U47" s="117"/>
      <c r="V47" s="117"/>
    </row>
    <row r="48" spans="2:22" s="10" customFormat="1" ht="12.75">
      <c r="B48" s="212"/>
      <c r="C48" s="202"/>
      <c r="F48" s="216"/>
      <c r="G48" s="204"/>
      <c r="I48" s="204"/>
      <c r="T48" s="117"/>
      <c r="U48" s="117"/>
      <c r="V48" s="117"/>
    </row>
    <row r="49" spans="2:22" s="10" customFormat="1" ht="12.75">
      <c r="B49" s="212"/>
      <c r="C49" s="202"/>
      <c r="F49" s="216"/>
      <c r="G49" s="204"/>
      <c r="I49" s="204"/>
      <c r="T49" s="117"/>
      <c r="U49" s="117"/>
      <c r="V49" s="117"/>
    </row>
    <row r="50" spans="2:9" s="10" customFormat="1" ht="12.75">
      <c r="B50" s="212"/>
      <c r="C50" s="202"/>
      <c r="F50" s="216"/>
      <c r="G50" s="204"/>
      <c r="I50" s="204"/>
    </row>
    <row r="51" spans="2:9" s="10" customFormat="1" ht="12.75">
      <c r="B51" s="212"/>
      <c r="C51" s="202"/>
      <c r="F51" s="216"/>
      <c r="G51" s="204"/>
      <c r="I51" s="204"/>
    </row>
    <row r="52" spans="2:9" s="10" customFormat="1" ht="12.75">
      <c r="B52" s="212"/>
      <c r="C52" s="202"/>
      <c r="F52" s="216"/>
      <c r="G52" s="204"/>
      <c r="I52" s="204"/>
    </row>
    <row r="53" spans="2:9" s="10" customFormat="1" ht="12.75">
      <c r="B53" s="212"/>
      <c r="C53" s="202"/>
      <c r="F53" s="216"/>
      <c r="G53" s="204"/>
      <c r="I53" s="204"/>
    </row>
    <row r="54" spans="2:9" s="10" customFormat="1" ht="12.75">
      <c r="B54" s="212"/>
      <c r="C54" s="202"/>
      <c r="F54" s="216"/>
      <c r="G54" s="204"/>
      <c r="I54" s="204"/>
    </row>
    <row r="55" spans="2:9" s="10" customFormat="1" ht="12.75">
      <c r="B55" s="212"/>
      <c r="C55" s="202"/>
      <c r="F55" s="216"/>
      <c r="G55" s="204"/>
      <c r="I55" s="204"/>
    </row>
    <row r="56" spans="2:9" s="10" customFormat="1" ht="12.75">
      <c r="B56" s="212"/>
      <c r="C56" s="202"/>
      <c r="F56" s="216"/>
      <c r="G56" s="204"/>
      <c r="I56" s="204"/>
    </row>
    <row r="57" spans="1:9" s="10" customFormat="1" ht="12.75">
      <c r="A57"/>
      <c r="B57" s="194"/>
      <c r="C57" s="192"/>
      <c r="F57" s="216"/>
      <c r="G57" s="204"/>
      <c r="I57" s="20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madoz</dc:creator>
  <cp:keywords/>
  <dc:description/>
  <cp:lastModifiedBy>fse</cp:lastModifiedBy>
  <cp:lastPrinted>2020-05-12T16:05:15Z</cp:lastPrinted>
  <dcterms:created xsi:type="dcterms:W3CDTF">2000-06-05T19:51:25Z</dcterms:created>
  <dcterms:modified xsi:type="dcterms:W3CDTF">2020-06-19T11:30:30Z</dcterms:modified>
  <cp:category/>
  <cp:version/>
  <cp:contentType/>
  <cp:contentStatus/>
</cp:coreProperties>
</file>